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 firstSheet="2" activeTab="6"/>
  </bookViews>
  <sheets>
    <sheet name="SAŽETAK" sheetId="1" r:id="rId1"/>
    <sheet name=" Račun prihoda i rashoda" sheetId="3" r:id="rId2"/>
    <sheet name="Rashodi i prihodi prema izvoru" sheetId="8" r:id="rId3"/>
    <sheet name="Rashodi prema funkcijskoj k " sheetId="11" r:id="rId4"/>
    <sheet name="Račun financiranja " sheetId="9" r:id="rId5"/>
    <sheet name="Račun financiranja prema izvoru" sheetId="10" r:id="rId6"/>
    <sheet name="Programska klasifikacija" sheetId="7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<sst xmlns="http://schemas.openxmlformats.org/spreadsheetml/2006/main" count="469" uniqueCount="250">
  <si>
    <t>IZVJEŠTAJ O IZVRŠENJU FINANCIJSKOG PLANA DJEČJEG VRTIĆA PAHULJICA ZA RAZDOBLJE OD 01.01.-30.06.2024. GODINU</t>
  </si>
  <si>
    <t>I. OPĆI DIO</t>
  </si>
  <si>
    <t>SAŽETAK  RAČUNA PRIHODA I RASHODA I  RAČUNA FINANCIRANJA</t>
  </si>
  <si>
    <t>SAŽETAK  RAČUNA PRIHODA I RASHODA</t>
  </si>
  <si>
    <t>BROJČANA OZNAKA I NAZIV</t>
  </si>
  <si>
    <t xml:space="preserve">OSTVARENJE/IZVRŠENJE 
2023. </t>
  </si>
  <si>
    <t>IZVORNI PLAN 2024.</t>
  </si>
  <si>
    <t>TEKUĆI PLAN 2024. (01.01.-30.09.2024.)</t>
  </si>
  <si>
    <t>OSTVARENJE/IZVRŠENJE 
2024.</t>
  </si>
  <si>
    <t>INDEKS</t>
  </si>
  <si>
    <t>INDEKS**</t>
  </si>
  <si>
    <t>6=5/2*100</t>
  </si>
  <si>
    <t>7=5/4*100</t>
  </si>
  <si>
    <t>PRIHODI UKUPNO</t>
  </si>
  <si>
    <t>6 PRIHODI POSLOVANJA</t>
  </si>
  <si>
    <t>7 PRIHODI OD PRODAJE NEFINANCIJSKE IMOVINE</t>
  </si>
  <si>
    <t>RASHODI UKUPNO</t>
  </si>
  <si>
    <t>3 RASHODI  POSLOVANJA</t>
  </si>
  <si>
    <t>4 RASHODI ZA NABAVU NEFINANCIJSKE IMOVINE</t>
  </si>
  <si>
    <t>RAZLIKA - VIŠAK MANJAK</t>
  </si>
  <si>
    <t>SAŽETAK RAČUNA FINANCIRANJA</t>
  </si>
  <si>
    <t>8 PRIMICI OD FINANCIJSKE IMOVINE I ZADUŽIVANJA</t>
  </si>
  <si>
    <t>5 IZDACI ZA FINANCIJSKU IMOVINU I OTPLATE ZAJMOVA</t>
  </si>
  <si>
    <t>RAZLIKA PRIMITAKA I IZDATAKA</t>
  </si>
  <si>
    <t>PRENESENI VIŠAK/MANJAK IZ PRETHODNE GODINE</t>
  </si>
  <si>
    <t>PRIJENOS  VIŠKA/MANJKA U SLJEDEĆE RAZDOBLJE</t>
  </si>
  <si>
    <t>SAŽETAK  RAČUNA PRIHODA I RASHODA I  RAČUNA FINANCIRANJA  može sadržavati i dodatne podatke.</t>
  </si>
  <si>
    <t>Napomena:  Iznosi u stupcu "OSTVARENJE/IZVRŠENJE N-1." preračunavaju se iz kuna u eure prema fiksnom tečaju konverzije (1 EUR=7,53450 kuna) i po pravilima za preračunavanje i zaokruživanje.</t>
  </si>
  <si>
    <t xml:space="preserve">Napomena : "N" označava razdoblje </t>
  </si>
  <si>
    <t xml:space="preserve">* Opći i posebni dio izvještaja o izvršenju proračuna sadrži samo izvorni plan ako od donošenja proračuna nije bilo izmjena i dopuna niti izvršenih preraspodjela odnosno izvorni plan i tekući plan ako je od donošenja proračuna bilo naknadno izvršenih preraspodjela.  
Opći i posebni dio izvještaja o izvršenju proračuna sadrži rebalans ako je od donošenja proračuna bilo izmjena i dopuna, odnosno rebalans i tekući plan ako je od izmjena i dopuna proračuna bilo naknadno izvršenih preraspodjela. </t>
  </si>
  <si>
    <t xml:space="preserve">** AKO Opći i Posebni dio izvještaja ne sadrži "TEKUĆI PLAN N.", "INDEKS"("OSTVARENJE/IZVRŠENJE N."/"TEKUĆI PLAN N.") iskazuje se kao "OSTVARENJE/IZVRŠENJE N."/"IZVORNI PLAN N." ODNOSNO "REBALANS N." </t>
  </si>
  <si>
    <t xml:space="preserve"> RAČUN PRIHODA I RASHODA </t>
  </si>
  <si>
    <t xml:space="preserve">IZVJEŠTAJ O PRIHODIMA I RASHODIMA PREMA EKONOMSKOJ KLASIFIKACIJI </t>
  </si>
  <si>
    <t>UKUPNI PRIHODI</t>
  </si>
  <si>
    <t>Prihodi poslovanja</t>
  </si>
  <si>
    <t>63 Pomoći iz inozemstva i od subjekata unutar općeg proračuna</t>
  </si>
  <si>
    <t>632 Tekuće pomoći od institucija i tijela EU</t>
  </si>
  <si>
    <t>633 Pomoći proračuna iz drugih proračuna</t>
  </si>
  <si>
    <t>634 Pomoći od izvanproračunskih korisnika</t>
  </si>
  <si>
    <t>6341 Tekuće pomoći od izvanproračunskih korisnika</t>
  </si>
  <si>
    <t>636 Pomoći proračunskim korisnicima iz proračuna koji im nije nadležan</t>
  </si>
  <si>
    <t>6361 Tekuće pomoći proračunskim korisnicima iz proračuna koji im nije nadležan</t>
  </si>
  <si>
    <t>6362 Kapitalne pomoći proračunskim korisnicima iz proračuna koji im nije nadležan</t>
  </si>
  <si>
    <t>638 Pmoći temeljem prijenosa EU sredstava</t>
  </si>
  <si>
    <t>6381 Tekuće pomoći temeljem prijenosa EU</t>
  </si>
  <si>
    <t>639 Prijenos između proračunskih korisnika istog proračuna</t>
  </si>
  <si>
    <t>6391 Tekući prijenos između proračunskih korisnika istog proračuna</t>
  </si>
  <si>
    <t>64 Prihodi od imovine</t>
  </si>
  <si>
    <t>641 Prihodi od financijske imovine</t>
  </si>
  <si>
    <t>6413 Kamate na oročena sredstva i depozite po viđenju</t>
  </si>
  <si>
    <t>65 Prihodi od upravnih i administrativnih pristojbi, pristojbi po posebnim propisima i naknada</t>
  </si>
  <si>
    <t>652 Prihodi po posebnim propisima</t>
  </si>
  <si>
    <t>6526 Ostali nespomenuti prihodi</t>
  </si>
  <si>
    <t>66 Prihodi od prodaje proizvoda i robe te pruženih usluga i prihodi od donacija te povrati po protestiranim jamstvima</t>
  </si>
  <si>
    <t>661 Prihodi od prodaje proizvoda i robe te pruženih usluga</t>
  </si>
  <si>
    <t>6615 Prihodi od pruženih usluga</t>
  </si>
  <si>
    <t>663 Donacije od pravnih i fizičkih osoba izvan općeg proračuna i povrat donacija po protestiranim jamstvima</t>
  </si>
  <si>
    <t>6631 Tekuće donacije</t>
  </si>
  <si>
    <t>6632 Kapitalne donacije</t>
  </si>
  <si>
    <t>67 Prihodi iz nadležnog proračuna i od HZZO-a temeljem ugovornih obveza</t>
  </si>
  <si>
    <t>671 Prihodi iz nadležnog proračuna za financiranje redovne djelatnosti proračunskih korisnika</t>
  </si>
  <si>
    <t>6711 Prihodi iz nadležnog proračuna za financiranje rashoda poslovanja</t>
  </si>
  <si>
    <t>6712 Prihodi iz nadležnog proračuna za nabavu nefinancijske imovine</t>
  </si>
  <si>
    <t>7 Prihodi od prodaje nefinancijske imovine</t>
  </si>
  <si>
    <t>72 Prihodi od prodaje proizvedene dugotrajne imovine</t>
  </si>
  <si>
    <t>721 Prihodi od prodaje građevinskih objekata</t>
  </si>
  <si>
    <t>7211 Stambeni objekti</t>
  </si>
  <si>
    <t>UKUPNI RASHODI</t>
  </si>
  <si>
    <t>Rashodi poslovanja</t>
  </si>
  <si>
    <t>3 Rashodi poslovanja</t>
  </si>
  <si>
    <t>31 Rashodi za zaposlene</t>
  </si>
  <si>
    <t>311 Plaće (Bruto)</t>
  </si>
  <si>
    <t>3111 Plaće za redovan rad</t>
  </si>
  <si>
    <t>3113 Plaće za prekovremeni rad</t>
  </si>
  <si>
    <t>3114 Plaće za posebne uvjete rada</t>
  </si>
  <si>
    <t>312 Ostali rashodi za zaposlene</t>
  </si>
  <si>
    <t>3121 Ostali rashodi za zaposlene</t>
  </si>
  <si>
    <t>313 Doprinosi na plaće</t>
  </si>
  <si>
    <t>3132 Doprinosi za obvezno zdravstveno osiguranje</t>
  </si>
  <si>
    <t>3133 Doprinosi za obvezno osiguranje u slučaju nezaposlenosti</t>
  </si>
  <si>
    <t>32 Materijalni rashodi</t>
  </si>
  <si>
    <t>321 Naknade troškova zaposlenima</t>
  </si>
  <si>
    <t>3211 Službena putovanja</t>
  </si>
  <si>
    <t>3212 Naknade za prijevoz, za rad na terenu i odvojeni život</t>
  </si>
  <si>
    <t>3213 Stručno usavršavanje zaposlenika</t>
  </si>
  <si>
    <t>322 Rashodi za materijal i energiju</t>
  </si>
  <si>
    <t>3221 Uredski materijal i ostali materijalni rashodi</t>
  </si>
  <si>
    <t>3222 Materijal i sirovine</t>
  </si>
  <si>
    <t>3223 Energija</t>
  </si>
  <si>
    <t>3224 Materijal i dijelovi za tekuće i investicijsko održavanje</t>
  </si>
  <si>
    <t>3225 Sitni inventar i auto gume</t>
  </si>
  <si>
    <t>3227 Službena, radna i zaštitna odjeća i obuća</t>
  </si>
  <si>
    <t>323 Rashodi za usluge</t>
  </si>
  <si>
    <t>3231 Usluge telefona, pošte i prijevoza</t>
  </si>
  <si>
    <t>3232 Usluge tekućeg i investicijskog održavanja</t>
  </si>
  <si>
    <t>3233 Usluge promidžbe i informiranja</t>
  </si>
  <si>
    <t>3234 Komunalne usluge</t>
  </si>
  <si>
    <t>3235 zakupnine i najamnine</t>
  </si>
  <si>
    <t>3236 Zdravstvene i veterinarske usluge</t>
  </si>
  <si>
    <t>3237 Intelektualne i osobne usluge</t>
  </si>
  <si>
    <t>3238 Računalne usluge</t>
  </si>
  <si>
    <t>3239 Ostale usluge</t>
  </si>
  <si>
    <t>324 Naknade troškova osobama izvan radnog odnosa</t>
  </si>
  <si>
    <t>3241 Naknade troškova osobama izvan radnog odnosa</t>
  </si>
  <si>
    <t>329 Ostali nespomenuti rashodi poslovanja</t>
  </si>
  <si>
    <t>3291 Naknade za rad predstavničkih i izvršnih tijela</t>
  </si>
  <si>
    <t>3292 Premije osiguranja</t>
  </si>
  <si>
    <t>3293 Reprezentacije</t>
  </si>
  <si>
    <t>3294 Članarine i norme</t>
  </si>
  <si>
    <t>3295 Pristojbe i naknade</t>
  </si>
  <si>
    <t>3296 Troškovi sudskih postupaka</t>
  </si>
  <si>
    <t>3299 Ostali nespomenuti rashodi poslovanja</t>
  </si>
  <si>
    <t>34 Financijski rashodi</t>
  </si>
  <si>
    <t>343 Ostali financijski rashodi</t>
  </si>
  <si>
    <t>3431 Bankarske usluge i usluge platnog prometa</t>
  </si>
  <si>
    <t>37 Naknade građanima i kućanstvima na temelju osiguranja i druge naknade</t>
  </si>
  <si>
    <t>372 Ostale naknade građanima i kućanstvima iz proračuna</t>
  </si>
  <si>
    <t>3722 Naknade građanima i kućanstvima u naravi</t>
  </si>
  <si>
    <t>38 Ostali rashodi</t>
  </si>
  <si>
    <t>381 Tekuće donacije</t>
  </si>
  <si>
    <t>3812 Tekuće donacijeu novcu</t>
  </si>
  <si>
    <t>4 Rashodi za nabavu nefinancijske imovine</t>
  </si>
  <si>
    <t>41 Rashodi za nabavu neproizvedene dugotrajne imovine</t>
  </si>
  <si>
    <t>4123 Licence</t>
  </si>
  <si>
    <t>42 Rashodi za nabavu proizvedene dugotrajne imovine</t>
  </si>
  <si>
    <t>422 Postrojenja i oprema</t>
  </si>
  <si>
    <t>4221 Uredska oprema i namještaj</t>
  </si>
  <si>
    <t>4222 Komunikacijska oprema</t>
  </si>
  <si>
    <t>4225 Instrumenti, uređaji i strojevi</t>
  </si>
  <si>
    <t>4226 Sportska i glazbena oprema</t>
  </si>
  <si>
    <t>4227 Uređaji, strojevi i oprema za ostale namjene</t>
  </si>
  <si>
    <t>424 Knjige, umjetnička djela i ostale izložbene vrijednosti</t>
  </si>
  <si>
    <t>4241 Knjige</t>
  </si>
  <si>
    <t>45 Rashodi za dodatna ulaganja</t>
  </si>
  <si>
    <t>451 Dodatna ulaganja na građevinskom objektu</t>
  </si>
  <si>
    <t>4511 Dodatna ulaganja na građevinskom objektu</t>
  </si>
  <si>
    <t>IZVJEŠTAJ O PRIHODIMA I RASHODIMA PREMA IZVORIMA FINANCIRANJA</t>
  </si>
  <si>
    <t>OSTVARENJE/IZVRŠENJE 
2023.</t>
  </si>
  <si>
    <t>SVEUKUPNO PRIHODI</t>
  </si>
  <si>
    <t>Izvor 5 Pomoći</t>
  </si>
  <si>
    <t>Izvor 5.2.</t>
  </si>
  <si>
    <t xml:space="preserve">Izvor 5.3 Tekuće pomoći </t>
  </si>
  <si>
    <t>Izvor 5.6 Prijenos sredstava EU</t>
  </si>
  <si>
    <t>Izvor 5.7 Tekuće pomoći PK</t>
  </si>
  <si>
    <t>Izvor 4 Prihodi za posebne namjene</t>
  </si>
  <si>
    <t>Izvor 4.7 Prihodi za posebne namjene PK</t>
  </si>
  <si>
    <t>Izvor 3 Vlastiti prihodi</t>
  </si>
  <si>
    <t xml:space="preserve">Izvor 3.1 Vlastiti prihodi </t>
  </si>
  <si>
    <t>Izvor 1 Opći prihodi i primici</t>
  </si>
  <si>
    <t>Izvor 1.1 Prihodi od poreza</t>
  </si>
  <si>
    <t>Izvor 1.2 Ostali opći prihodi</t>
  </si>
  <si>
    <t>Izvor 6 Donacije - proračunski korisnici</t>
  </si>
  <si>
    <t>Izvor 6.1 Donacije - proračunski korisnici</t>
  </si>
  <si>
    <t>Izvor 7 Prihodi od prodaje nefin. Imovine</t>
  </si>
  <si>
    <t>Izvor 7.3. Prihodi od prodaje imovine PK</t>
  </si>
  <si>
    <t>Izvor 8 Primici od financijske imovine i zaduživanja</t>
  </si>
  <si>
    <t>Izvor 8.3. Priimici od prodaje dionica PK</t>
  </si>
  <si>
    <t>SVEUKUPNO RAHODI</t>
  </si>
  <si>
    <t>Izvor 5.2 Tekuće pomoći</t>
  </si>
  <si>
    <t>IZVJEŠTAJ O RASHODIMA PREMA FUNKCIJSKOJ KLASIFIKACIJI</t>
  </si>
  <si>
    <t xml:space="preserve">IZVRŠENJE 
2023. </t>
  </si>
  <si>
    <t>IZVRŠENJE 
2024.</t>
  </si>
  <si>
    <t>09 Obrazovanje</t>
  </si>
  <si>
    <t>091 Predškolsko i osnovno obrazovanje</t>
  </si>
  <si>
    <t>0912 Osnovno obrazovanje</t>
  </si>
  <si>
    <t xml:space="preserve"> RAČUN FINANCIRANJA</t>
  </si>
  <si>
    <t xml:space="preserve">IZVJEŠTAJ RAČUNA FINANCIRANJA PREMA EKONOMSKOJ KLASIFIKACIJI </t>
  </si>
  <si>
    <t>Primici od financijske imovine i zaduživanja</t>
  </si>
  <si>
    <t>Primici od zaduživanja</t>
  </si>
  <si>
    <t>Primljeni krediti i zajmovi od međunarodnih organizacija, institucija i tijela EU te inozemnih vlada</t>
  </si>
  <si>
    <t>Primljeni zajmovi od međunarodnih organizacija</t>
  </si>
  <si>
    <t>Izdaci za financijsku imovinu i otplate zajmova</t>
  </si>
  <si>
    <t>Izdaci za otplatu glavnice primljenih kredita i zajmova</t>
  </si>
  <si>
    <t>Otplata glavnice primljenih kredita i zajmova od međunarodnih organizacija, institucija i tijela EU te inozemnih vlada</t>
  </si>
  <si>
    <t>Otplata glavnice primljenih zajmova od međunarodnih organizacija</t>
  </si>
  <si>
    <t>…</t>
  </si>
  <si>
    <t>….</t>
  </si>
  <si>
    <t>RAČUN FINANCIRANJA PREMA IZVORU</t>
  </si>
  <si>
    <t>OSTVARENJE/IZVRŠENJE 
2024.,</t>
  </si>
  <si>
    <t>II. POSEBNI DIO</t>
  </si>
  <si>
    <t>IZVJEŠTAJ PO PROGRAMSKOJ KLASIFIKACIJI</t>
  </si>
  <si>
    <t xml:space="preserve">BROJČANA OZNAKA I NAZIV </t>
  </si>
  <si>
    <t>NAZIV PRORAČUNSKOG KORISNIKA</t>
  </si>
  <si>
    <t xml:space="preserve">IZVORNI PLAN 2024.  </t>
  </si>
  <si>
    <t>IZVRŠENJE 2024.</t>
  </si>
  <si>
    <t>INDEKS 3/2 *100</t>
  </si>
  <si>
    <t>Proračunski korisnik 04 DJEČJI VRTIĆ PAHULJICA Gospić</t>
  </si>
  <si>
    <t>Program 0101 Predškolski odgoj i obrazovanje</t>
  </si>
  <si>
    <t>Aktivnost A100001 Redovni rashodi primarnog programa Gospić</t>
  </si>
  <si>
    <t>Izvor  1. Opći prihodi i primici</t>
  </si>
  <si>
    <t>Izvor  1.1. Prihodi od poreza</t>
  </si>
  <si>
    <t>3</t>
  </si>
  <si>
    <t>31</t>
  </si>
  <si>
    <t>Rashodi za zaposlene</t>
  </si>
  <si>
    <t>Plaće za zaposlene</t>
  </si>
  <si>
    <t>Plaće za prekovremeni rad</t>
  </si>
  <si>
    <t>Ostali rashodi za zaposene</t>
  </si>
  <si>
    <t>Doprinosi za obv. zdrav.osiguranje</t>
  </si>
  <si>
    <t>32</t>
  </si>
  <si>
    <t>Materijalni rashodi</t>
  </si>
  <si>
    <t>Naknade za prijevoz na posao i s posla</t>
  </si>
  <si>
    <t>Naknade članovima U.V</t>
  </si>
  <si>
    <t>37</t>
  </si>
  <si>
    <t>Naknade građanima i kućanstvima na temelju osiguranja i druge naknade</t>
  </si>
  <si>
    <t>4</t>
  </si>
  <si>
    <t>Rashodi za nabavu nefinancijske imovine</t>
  </si>
  <si>
    <t>42</t>
  </si>
  <si>
    <t>Rashodi za nabavu proizvedene dugotrajne imovine</t>
  </si>
  <si>
    <t>Ostali instrumenti, uređaji i strojevi</t>
  </si>
  <si>
    <t>Izvor  1.2. Ostali opći prihodi</t>
  </si>
  <si>
    <t>Usluge tek.i inv. održavanja</t>
  </si>
  <si>
    <t>Izvor  3. Vlastiti prihodi</t>
  </si>
  <si>
    <t>Izvor  3.4. Vlastiti prihodi Vrtić Pahuljica</t>
  </si>
  <si>
    <t>Izvor  4. Prihodi za posebne namjene</t>
  </si>
  <si>
    <t>Izvor  4.7. Prihodi za posebne namjene PK</t>
  </si>
  <si>
    <t>Dnevnice za službeni put u zemlji</t>
  </si>
  <si>
    <t>Seminari, savjetovanja i simpozij</t>
  </si>
  <si>
    <t>Uredski materijal</t>
  </si>
  <si>
    <t>Osnovni materijal i sirovine (namirnice)</t>
  </si>
  <si>
    <t>Električna energija</t>
  </si>
  <si>
    <t>Materijal i dijelovi za tek.i inv.održ. građ.objekata</t>
  </si>
  <si>
    <t>Sitni inventar</t>
  </si>
  <si>
    <t>Službena, radna i zaštitna odjeća i obuća</t>
  </si>
  <si>
    <t>Usluge telefona</t>
  </si>
  <si>
    <t>Usluge tek.i inv. održavanja građevinskih objekata</t>
  </si>
  <si>
    <t>Elektronski mediji</t>
  </si>
  <si>
    <t>Opskrba vodom</t>
  </si>
  <si>
    <t>Zakupnine i najamnine</t>
  </si>
  <si>
    <t>Obvezni i preventivni zdravstveni pregledi zaposlenika</t>
  </si>
  <si>
    <t>Autorski honorari</t>
  </si>
  <si>
    <t>Usluge ažuriranja računalnih baza</t>
  </si>
  <si>
    <t>Grafičke i tiskarske usluge</t>
  </si>
  <si>
    <t>Premije osiguranja prijevoznih sredstava</t>
  </si>
  <si>
    <t>Reprezentacija</t>
  </si>
  <si>
    <t>Upravne i administrativne pristojbe</t>
  </si>
  <si>
    <t>Rashodi protokola</t>
  </si>
  <si>
    <t>34</t>
  </si>
  <si>
    <t>Financijski rashodi</t>
  </si>
  <si>
    <t>Usluge banaka</t>
  </si>
  <si>
    <t>Izvor  5. Pomoći</t>
  </si>
  <si>
    <t>Izvor  5.2. Tekuće pomoći (školstvo, vatrogastvo)</t>
  </si>
  <si>
    <t>Plaća za zaposlene</t>
  </si>
  <si>
    <t>Izvor  5.3. Tekuće pomoći</t>
  </si>
  <si>
    <t>Aktivnost A100002 Predškola</t>
  </si>
  <si>
    <t>doprinosi za obv. zdrav.osiguranje</t>
  </si>
  <si>
    <t>Izvor  5.7. Tekuće pomoći PK</t>
  </si>
  <si>
    <t>Aktivnost A100003 Primarni program Perušić</t>
  </si>
  <si>
    <t>Financijske usluge</t>
  </si>
  <si>
    <t>Postrojenja i oprema</t>
  </si>
  <si>
    <t>Aktivnost A100004 Primarni program Karlobag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</si>
</sst>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2" formatCode="_(&quot;$&quot;* #,##0_);_(&quot;$&quot;* \(#,##0\);_(&quot;$&quot;* &quot;-&quot;_);_(@_)"/>
    <numFmt numFmtId="176" formatCode="_ * #,##0.00_ ;_ * \-#,##0.00_ ;_ * &quot;-&quot;??_ ;_ @_ "/>
    <numFmt numFmtId="177" formatCode="_-* #,##0.00\ &quot;kn&quot;_-;\-* #,##0.00\ &quot;kn&quot;_-;_-* &quot;-&quot;??\ &quot;kn&quot;_-;_-@_-"/>
    <numFmt numFmtId="178" formatCode="_ * #,##0_ ;_ * \-#,##0_ ;_ * &quot;-&quot;_ ;_ @_ "/>
    <numFmt numFmtId="179" formatCode="0.00\%"/>
    <numFmt numFmtId="180" formatCode="_-* #,##0.00\ _k_n_-;\-* #,##0.00\ _k_n_-;_-* &quot;-&quot;??\ _k_n_-;_-@_-"/>
    <numFmt numFmtId="181" formatCode="#,##0.00\ _k_n"/>
    <numFmt numFmtId="182" formatCode="#,##0\ _k_n"/>
  </numFmts>
  <fonts count="59">
    <font>
      <sz val="11"/>
      <color theme="1"/>
      <name val="Calibri"/>
      <charset val="238"/>
      <scheme val="minor"/>
    </font>
    <font>
      <b/>
      <sz val="14"/>
      <color indexed="8"/>
      <name val="Arial"/>
      <charset val="238"/>
    </font>
    <font>
      <b/>
      <sz val="12"/>
      <color indexed="8"/>
      <name val="Arial"/>
      <charset val="238"/>
    </font>
    <font>
      <b/>
      <sz val="12"/>
      <color theme="1"/>
      <name val="Arial"/>
      <charset val="238"/>
    </font>
    <font>
      <b/>
      <sz val="12"/>
      <color theme="1"/>
      <name val="Calibri"/>
      <charset val="238"/>
      <scheme val="minor"/>
    </font>
    <font>
      <b/>
      <sz val="12"/>
      <color indexed="8"/>
      <name val="Calibri"/>
      <charset val="238"/>
      <scheme val="minor"/>
    </font>
    <font>
      <b/>
      <sz val="10"/>
      <color indexed="9"/>
      <name val="Arial"/>
      <charset val="238"/>
    </font>
    <font>
      <b/>
      <sz val="10"/>
      <color indexed="8"/>
      <name val="Arial"/>
      <charset val="238"/>
    </font>
    <font>
      <b/>
      <sz val="10"/>
      <name val="Arial"/>
      <charset val="238"/>
    </font>
    <font>
      <b/>
      <sz val="10"/>
      <name val="Arial"/>
      <charset val="134"/>
    </font>
    <font>
      <b/>
      <sz val="11"/>
      <color theme="1"/>
      <name val="Calibri"/>
      <charset val="238"/>
      <scheme val="minor"/>
    </font>
    <font>
      <sz val="10"/>
      <name val="Arial"/>
      <charset val="134"/>
    </font>
    <font>
      <sz val="10"/>
      <color indexed="8"/>
      <name val="Arial"/>
      <charset val="238"/>
    </font>
    <font>
      <b/>
      <sz val="11"/>
      <name val="Calibri"/>
      <charset val="238"/>
      <scheme val="minor"/>
    </font>
    <font>
      <sz val="10"/>
      <name val="Arial"/>
      <charset val="238"/>
    </font>
    <font>
      <b/>
      <sz val="11"/>
      <color rgb="FF3F3F3F"/>
      <name val="Calibri"/>
      <charset val="238"/>
      <scheme val="minor"/>
    </font>
    <font>
      <i/>
      <sz val="10"/>
      <name val="Arial"/>
      <charset val="238"/>
    </font>
    <font>
      <b/>
      <sz val="9"/>
      <color rgb="FF000000"/>
      <name val="Arial"/>
      <charset val="238"/>
    </font>
    <font>
      <b/>
      <sz val="10"/>
      <color rgb="FF000000"/>
      <name val="Arial"/>
      <charset val="238"/>
    </font>
    <font>
      <sz val="9"/>
      <color rgb="FF000000"/>
      <name val="Arial"/>
      <charset val="238"/>
    </font>
    <font>
      <sz val="10"/>
      <color rgb="FF000000"/>
      <name val="Arial"/>
      <charset val="238"/>
    </font>
    <font>
      <sz val="11"/>
      <color rgb="FF3F3F3F"/>
      <name val="Calibri"/>
      <charset val="238"/>
      <scheme val="minor"/>
    </font>
    <font>
      <b/>
      <sz val="11"/>
      <name val="Arial"/>
      <charset val="238"/>
    </font>
    <font>
      <b/>
      <sz val="11"/>
      <color indexed="8"/>
      <name val="Arial"/>
      <charset val="238"/>
    </font>
    <font>
      <b/>
      <sz val="11"/>
      <color rgb="FF000000"/>
      <name val="Calibri Light"/>
      <charset val="238"/>
    </font>
    <font>
      <b/>
      <sz val="9"/>
      <color rgb="FF000000"/>
      <name val="Calibri Light"/>
      <charset val="238"/>
    </font>
    <font>
      <b/>
      <sz val="10"/>
      <color rgb="FF000000"/>
      <name val="Calibri Light"/>
      <charset val="238"/>
    </font>
    <font>
      <sz val="9"/>
      <color rgb="FF000000"/>
      <name val="Calibri Light"/>
      <charset val="238"/>
    </font>
    <font>
      <sz val="10"/>
      <color rgb="FF000000"/>
      <name val="Calibri Light"/>
      <charset val="238"/>
    </font>
    <font>
      <b/>
      <i/>
      <sz val="10"/>
      <name val="Arial"/>
      <charset val="238"/>
    </font>
    <font>
      <sz val="10"/>
      <color rgb="FF000000"/>
      <name val="Microsoft Sans Serif"/>
      <charset val="238"/>
    </font>
    <font>
      <b/>
      <sz val="10"/>
      <color rgb="FF000000"/>
      <name val="Microsoft Sans Serif"/>
      <charset val="238"/>
    </font>
    <font>
      <sz val="8"/>
      <color theme="1"/>
      <name val="Calibri"/>
      <charset val="238"/>
      <scheme val="minor"/>
    </font>
    <font>
      <b/>
      <sz val="9"/>
      <color indexed="8"/>
      <name val="Arial"/>
      <charset val="238"/>
    </font>
    <font>
      <sz val="12"/>
      <color theme="1"/>
      <name val="Calibri"/>
      <charset val="238"/>
      <scheme val="minor"/>
    </font>
    <font>
      <b/>
      <sz val="8"/>
      <color indexed="8"/>
      <name val="Arial"/>
      <charset val="238"/>
    </font>
    <font>
      <sz val="14"/>
      <color indexed="8"/>
      <name val="Arial"/>
      <charset val="238"/>
    </font>
    <font>
      <b/>
      <sz val="12"/>
      <name val="Arial"/>
      <charset val="238"/>
    </font>
    <font>
      <sz val="12"/>
      <name val="Arial"/>
      <charset val="238"/>
    </font>
    <font>
      <b/>
      <sz val="10"/>
      <color theme="1"/>
      <name val="Calibri"/>
      <charset val="238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238"/>
      <scheme val="minor"/>
    </font>
    <font>
      <sz val="18"/>
      <color theme="3"/>
      <name val="Calibri Light"/>
      <charset val="238"/>
      <scheme val="major"/>
    </font>
    <font>
      <i/>
      <sz val="11"/>
      <color rgb="FF7F7F7F"/>
      <name val="Calibri"/>
      <charset val="238"/>
      <scheme val="minor"/>
    </font>
    <font>
      <b/>
      <sz val="15"/>
      <color theme="3"/>
      <name val="Calibri"/>
      <charset val="238"/>
      <scheme val="minor"/>
    </font>
    <font>
      <b/>
      <sz val="13"/>
      <color theme="3"/>
      <name val="Calibri"/>
      <charset val="238"/>
      <scheme val="minor"/>
    </font>
    <font>
      <b/>
      <sz val="11"/>
      <color theme="3"/>
      <name val="Calibri"/>
      <charset val="238"/>
      <scheme val="minor"/>
    </font>
    <font>
      <sz val="11"/>
      <color rgb="FF3F3F76"/>
      <name val="Calibri"/>
      <charset val="238"/>
      <scheme val="minor"/>
    </font>
    <font>
      <b/>
      <sz val="11"/>
      <color rgb="FFFA7D00"/>
      <name val="Calibri"/>
      <charset val="238"/>
      <scheme val="minor"/>
    </font>
    <font>
      <b/>
      <sz val="11"/>
      <color theme="0"/>
      <name val="Calibri"/>
      <charset val="238"/>
      <scheme val="minor"/>
    </font>
    <font>
      <sz val="11"/>
      <color rgb="FFFA7D00"/>
      <name val="Calibri"/>
      <charset val="238"/>
      <scheme val="minor"/>
    </font>
    <font>
      <sz val="11"/>
      <color rgb="FF006100"/>
      <name val="Calibri"/>
      <charset val="238"/>
      <scheme val="minor"/>
    </font>
    <font>
      <sz val="11"/>
      <color rgb="FF9C0006"/>
      <name val="Calibri"/>
      <charset val="238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238"/>
      <scheme val="minor"/>
    </font>
    <font>
      <sz val="11"/>
      <color theme="0"/>
      <name val="Calibri"/>
      <charset val="0"/>
      <scheme val="minor"/>
    </font>
    <font>
      <sz val="11"/>
      <color rgb="FF9C6500"/>
      <name val="Calibri"/>
      <charset val="238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176" fontId="4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9" fontId="40" fillId="0" borderId="0" applyFont="0" applyFill="0" applyBorder="0" applyAlignment="0" applyProtection="0">
      <alignment vertical="center"/>
    </xf>
    <xf numFmtId="178" fontId="40" fillId="0" borderId="0" applyFont="0" applyFill="0" applyBorder="0" applyAlignment="0" applyProtection="0">
      <alignment vertical="center"/>
    </xf>
    <xf numFmtId="42" fontId="40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0" fillId="14" borderId="9" applyNumberFormat="0" applyFont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10" applyNumberFormat="0" applyFill="0" applyAlignment="0" applyProtection="0"/>
    <xf numFmtId="0" fontId="47" fillId="0" borderId="11" applyNumberFormat="0" applyFill="0" applyAlignment="0" applyProtection="0"/>
    <xf numFmtId="0" fontId="48" fillId="0" borderId="12" applyNumberFormat="0" applyFill="0" applyAlignment="0" applyProtection="0"/>
    <xf numFmtId="0" fontId="48" fillId="0" borderId="0" applyNumberFormat="0" applyFill="0" applyBorder="0" applyAlignment="0" applyProtection="0"/>
    <xf numFmtId="0" fontId="49" fillId="15" borderId="13" applyNumberFormat="0" applyAlignment="0" applyProtection="0"/>
    <xf numFmtId="0" fontId="15" fillId="11" borderId="3" applyNumberFormat="0" applyAlignment="0" applyProtection="0"/>
    <xf numFmtId="0" fontId="50" fillId="11" borderId="13" applyNumberFormat="0" applyAlignment="0" applyProtection="0"/>
    <xf numFmtId="0" fontId="51" fillId="16" borderId="14" applyNumberFormat="0" applyAlignment="0" applyProtection="0"/>
    <xf numFmtId="0" fontId="52" fillId="0" borderId="15" applyNumberFormat="0" applyFill="0" applyAlignment="0" applyProtection="0"/>
    <xf numFmtId="0" fontId="10" fillId="0" borderId="16" applyNumberFormat="0" applyFill="0" applyAlignment="0" applyProtection="0"/>
    <xf numFmtId="0" fontId="53" fillId="17" borderId="0" applyNumberFormat="0" applyBorder="0" applyAlignment="0" applyProtection="0"/>
    <xf numFmtId="0" fontId="54" fillId="18" borderId="0" applyNumberFormat="0" applyBorder="0" applyAlignment="0" applyProtection="0"/>
    <xf numFmtId="0" fontId="55" fillId="19" borderId="0" applyNumberFormat="0" applyBorder="0" applyAlignment="0" applyProtection="0">
      <alignment vertical="center"/>
    </xf>
    <xf numFmtId="0" fontId="56" fillId="3" borderId="0" applyNumberFormat="0" applyBorder="0" applyAlignment="0" applyProtection="0"/>
    <xf numFmtId="0" fontId="0" fillId="10" borderId="0" applyNumberFormat="0" applyBorder="0" applyAlignment="0" applyProtection="0"/>
    <xf numFmtId="0" fontId="0" fillId="2" borderId="0" applyNumberFormat="0" applyBorder="0" applyAlignment="0" applyProtection="0"/>
    <xf numFmtId="0" fontId="57" fillId="20" borderId="0" applyNumberFormat="0" applyBorder="0" applyAlignment="0" applyProtection="0">
      <alignment vertical="center"/>
    </xf>
    <xf numFmtId="0" fontId="56" fillId="21" borderId="0" applyNumberFormat="0" applyBorder="0" applyAlignment="0" applyProtection="0"/>
    <xf numFmtId="0" fontId="0" fillId="22" borderId="0" applyNumberFormat="0" applyBorder="0" applyAlignment="0" applyProtection="0"/>
    <xf numFmtId="0" fontId="0" fillId="23" borderId="0" applyNumberFormat="0" applyBorder="0" applyAlignment="0" applyProtection="0"/>
    <xf numFmtId="0" fontId="57" fillId="24" borderId="0" applyNumberFormat="0" applyBorder="0" applyAlignment="0" applyProtection="0">
      <alignment vertical="center"/>
    </xf>
    <xf numFmtId="0" fontId="56" fillId="25" borderId="0" applyNumberFormat="0" applyBorder="0" applyAlignment="0" applyProtection="0"/>
    <xf numFmtId="0" fontId="0" fillId="26" borderId="0" applyNumberFormat="0" applyBorder="0" applyAlignment="0" applyProtection="0"/>
    <xf numFmtId="0" fontId="0" fillId="27" borderId="0" applyNumberFormat="0" applyBorder="0" applyAlignment="0" applyProtection="0"/>
    <xf numFmtId="0" fontId="57" fillId="28" borderId="0" applyNumberFormat="0" applyBorder="0" applyAlignment="0" applyProtection="0">
      <alignment vertical="center"/>
    </xf>
    <xf numFmtId="0" fontId="56" fillId="29" borderId="0" applyNumberFormat="0" applyBorder="0" applyAlignment="0" applyProtection="0"/>
    <xf numFmtId="0" fontId="0" fillId="30" borderId="0" applyNumberFormat="0" applyBorder="0" applyAlignment="0" applyProtection="0"/>
    <xf numFmtId="0" fontId="0" fillId="31" borderId="0" applyNumberFormat="0" applyBorder="0" applyAlignment="0" applyProtection="0"/>
    <xf numFmtId="0" fontId="57" fillId="32" borderId="0" applyNumberFormat="0" applyBorder="0" applyAlignment="0" applyProtection="0">
      <alignment vertical="center"/>
    </xf>
    <xf numFmtId="0" fontId="56" fillId="33" borderId="0" applyNumberFormat="0" applyBorder="0" applyAlignment="0" applyProtection="0"/>
    <xf numFmtId="0" fontId="0" fillId="34" borderId="0" applyNumberFormat="0" applyBorder="0" applyAlignment="0" applyProtection="0"/>
    <xf numFmtId="0" fontId="0" fillId="35" borderId="0" applyNumberFormat="0" applyBorder="0" applyAlignment="0" applyProtection="0"/>
    <xf numFmtId="0" fontId="57" fillId="36" borderId="0" applyNumberFormat="0" applyBorder="0" applyAlignment="0" applyProtection="0">
      <alignment vertical="center"/>
    </xf>
    <xf numFmtId="0" fontId="56" fillId="37" borderId="0" applyNumberFormat="0" applyBorder="0" applyAlignment="0" applyProtection="0"/>
    <xf numFmtId="0" fontId="0" fillId="38" borderId="0" applyNumberFormat="0" applyBorder="0" applyAlignment="0" applyProtection="0"/>
    <xf numFmtId="0" fontId="0" fillId="39" borderId="0" applyNumberFormat="0" applyBorder="0" applyAlignment="0" applyProtection="0"/>
    <xf numFmtId="0" fontId="57" fillId="40" borderId="0" applyNumberFormat="0" applyBorder="0" applyAlignment="0" applyProtection="0">
      <alignment vertical="center"/>
    </xf>
    <xf numFmtId="0" fontId="56" fillId="20" borderId="0" applyNumberFormat="0" applyBorder="0" applyAlignment="0" applyProtection="0"/>
    <xf numFmtId="0" fontId="56" fillId="24" borderId="0" applyNumberFormat="0" applyBorder="0" applyAlignment="0" applyProtection="0"/>
    <xf numFmtId="0" fontId="56" fillId="28" borderId="0" applyNumberFormat="0" applyBorder="0" applyAlignment="0" applyProtection="0"/>
    <xf numFmtId="0" fontId="56" fillId="32" borderId="0" applyNumberFormat="0" applyBorder="0" applyAlignment="0" applyProtection="0"/>
    <xf numFmtId="0" fontId="56" fillId="36" borderId="0" applyNumberFormat="0" applyBorder="0" applyAlignment="0" applyProtection="0"/>
    <xf numFmtId="0" fontId="56" fillId="40" borderId="0" applyNumberFormat="0" applyBorder="0" applyAlignment="0" applyProtection="0"/>
    <xf numFmtId="0" fontId="58" fillId="19" borderId="0" applyNumberFormat="0" applyBorder="0" applyAlignment="0" applyProtection="0"/>
    <xf numFmtId="0" fontId="40" fillId="0" borderId="0"/>
  </cellStyleXfs>
  <cellXfs count="194">
    <xf numFmtId="0" fontId="0" fillId="0" borderId="0" xfId="0"/>
    <xf numFmtId="0" fontId="0" fillId="0" borderId="0" xfId="0" applyFill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3" borderId="0" xfId="0" applyFont="1" applyFill="1" applyAlignment="1"/>
    <xf numFmtId="4" fontId="6" fillId="3" borderId="0" xfId="0" applyNumberFormat="1" applyFont="1" applyFill="1" applyAlignment="1"/>
    <xf numFmtId="0" fontId="0" fillId="3" borderId="0" xfId="0" applyFill="1"/>
    <xf numFmtId="0" fontId="7" fillId="3" borderId="0" xfId="0" applyFont="1" applyFill="1" applyAlignment="1"/>
    <xf numFmtId="4" fontId="7" fillId="3" borderId="0" xfId="0" applyNumberFormat="1" applyFont="1" applyFill="1" applyAlignment="1"/>
    <xf numFmtId="0" fontId="7" fillId="4" borderId="0" xfId="0" applyFont="1" applyFill="1" applyAlignment="1"/>
    <xf numFmtId="4" fontId="7" fillId="4" borderId="0" xfId="0" applyNumberFormat="1" applyFont="1" applyFill="1" applyAlignment="1"/>
    <xf numFmtId="0" fontId="0" fillId="4" borderId="0" xfId="0" applyFill="1"/>
    <xf numFmtId="0" fontId="7" fillId="5" borderId="0" xfId="0" applyFont="1" applyFill="1" applyAlignment="1"/>
    <xf numFmtId="0" fontId="7" fillId="6" borderId="0" xfId="0" applyFont="1" applyFill="1" applyAlignment="1"/>
    <xf numFmtId="4" fontId="7" fillId="6" borderId="0" xfId="0" applyNumberFormat="1" applyFont="1" applyFill="1" applyAlignment="1"/>
    <xf numFmtId="0" fontId="0" fillId="6" borderId="0" xfId="0" applyFill="1"/>
    <xf numFmtId="0" fontId="7" fillId="7" borderId="0" xfId="0" applyFont="1" applyFill="1" applyAlignment="1"/>
    <xf numFmtId="0" fontId="8" fillId="0" borderId="0" xfId="0" applyFont="1" applyFill="1" applyAlignment="1"/>
    <xf numFmtId="4" fontId="8" fillId="0" borderId="0" xfId="0" applyNumberFormat="1" applyFont="1" applyFill="1" applyAlignment="1"/>
    <xf numFmtId="0" fontId="9" fillId="0" borderId="0" xfId="0" applyFont="1" applyFill="1" applyAlignment="1"/>
    <xf numFmtId="4" fontId="9" fillId="0" borderId="0" xfId="0" applyNumberFormat="1" applyFont="1" applyFill="1" applyAlignment="1"/>
    <xf numFmtId="0" fontId="10" fillId="0" borderId="0" xfId="0" applyFont="1"/>
    <xf numFmtId="0" fontId="11" fillId="0" borderId="0" xfId="0" applyFont="1" applyFill="1" applyAlignment="1">
      <alignment horizontal="left"/>
    </xf>
    <xf numFmtId="0" fontId="11" fillId="0" borderId="0" xfId="0" applyFont="1" applyFill="1" applyAlignment="1"/>
    <xf numFmtId="4" fontId="11" fillId="0" borderId="0" xfId="0" applyNumberFormat="1" applyFont="1" applyFill="1" applyAlignment="1"/>
    <xf numFmtId="0" fontId="12" fillId="0" borderId="0" xfId="0" applyFont="1" applyFill="1" applyAlignment="1">
      <alignment horizontal="left"/>
    </xf>
    <xf numFmtId="0" fontId="12" fillId="0" borderId="0" xfId="0" applyFont="1" applyFill="1" applyAlignment="1"/>
    <xf numFmtId="4" fontId="12" fillId="0" borderId="0" xfId="0" applyNumberFormat="1" applyFont="1" applyFill="1" applyAlignment="1"/>
    <xf numFmtId="0" fontId="0" fillId="0" borderId="0" xfId="0" applyFont="1" applyFill="1"/>
    <xf numFmtId="0" fontId="7" fillId="0" borderId="0" xfId="0" applyFont="1" applyFill="1" applyAlignment="1">
      <alignment horizontal="left"/>
    </xf>
    <xf numFmtId="0" fontId="7" fillId="0" borderId="0" xfId="0" applyFont="1" applyFill="1" applyAlignment="1"/>
    <xf numFmtId="4" fontId="7" fillId="0" borderId="0" xfId="0" applyNumberFormat="1" applyFont="1" applyFill="1" applyAlignment="1"/>
    <xf numFmtId="0" fontId="0" fillId="0" borderId="2" xfId="0" applyBorder="1" applyAlignment="1">
      <alignment horizontal="center"/>
    </xf>
    <xf numFmtId="4" fontId="8" fillId="3" borderId="0" xfId="0" applyNumberFormat="1" applyFont="1" applyFill="1" applyAlignment="1"/>
    <xf numFmtId="4" fontId="0" fillId="3" borderId="0" xfId="0" applyNumberFormat="1" applyFill="1"/>
    <xf numFmtId="179" fontId="9" fillId="0" borderId="1" xfId="0" applyNumberFormat="1" applyFont="1" applyFill="1" applyBorder="1" applyAlignment="1">
      <alignment horizontal="right"/>
    </xf>
    <xf numFmtId="4" fontId="10" fillId="4" borderId="0" xfId="0" applyNumberFormat="1" applyFont="1" applyFill="1"/>
    <xf numFmtId="4" fontId="10" fillId="6" borderId="0" xfId="0" applyNumberFormat="1" applyFont="1" applyFill="1"/>
    <xf numFmtId="4" fontId="10" fillId="0" borderId="0" xfId="0" applyNumberFormat="1" applyFont="1"/>
    <xf numFmtId="4" fontId="0" fillId="0" borderId="0" xfId="0" applyNumberFormat="1"/>
    <xf numFmtId="0" fontId="0" fillId="0" borderId="0" xfId="0" applyFill="1"/>
    <xf numFmtId="0" fontId="0" fillId="0" borderId="0" xfId="0" applyFont="1"/>
    <xf numFmtId="4" fontId="0" fillId="0" borderId="0" xfId="0" applyNumberFormat="1" applyFont="1"/>
    <xf numFmtId="4" fontId="11" fillId="6" borderId="0" xfId="0" applyNumberFormat="1" applyFont="1" applyFill="1" applyAlignment="1"/>
    <xf numFmtId="4" fontId="0" fillId="6" borderId="0" xfId="0" applyNumberFormat="1" applyFill="1"/>
    <xf numFmtId="0" fontId="0" fillId="8" borderId="0" xfId="0" applyFill="1"/>
    <xf numFmtId="4" fontId="0" fillId="0" borderId="0" xfId="0" applyNumberFormat="1" applyFill="1"/>
    <xf numFmtId="0" fontId="10" fillId="6" borderId="0" xfId="0" applyFont="1" applyFill="1"/>
    <xf numFmtId="179" fontId="9" fillId="0" borderId="1" xfId="0" applyNumberFormat="1" applyFont="1" applyFill="1" applyBorder="1" applyAlignment="1">
      <alignment horizontal="right"/>
    </xf>
    <xf numFmtId="4" fontId="0" fillId="4" borderId="0" xfId="0" applyNumberFormat="1" applyFill="1"/>
    <xf numFmtId="4" fontId="0" fillId="8" borderId="0" xfId="0" applyNumberFormat="1" applyFill="1"/>
    <xf numFmtId="4" fontId="0" fillId="0" borderId="0" xfId="0" applyNumberFormat="1" applyFont="1" applyFill="1"/>
    <xf numFmtId="4" fontId="13" fillId="6" borderId="0" xfId="0" applyNumberFormat="1" applyFont="1" applyFill="1"/>
    <xf numFmtId="0" fontId="13" fillId="0" borderId="0" xfId="0" applyFont="1" applyFill="1"/>
    <xf numFmtId="0" fontId="14" fillId="0" borderId="0" xfId="0" applyFont="1" applyFill="1" applyAlignment="1">
      <alignment horizontal="left"/>
    </xf>
    <xf numFmtId="0" fontId="14" fillId="0" borderId="0" xfId="0" applyFont="1" applyFill="1" applyAlignment="1"/>
    <xf numFmtId="4" fontId="11" fillId="4" borderId="0" xfId="0" applyNumberFormat="1" applyFont="1" applyFill="1" applyAlignment="1"/>
    <xf numFmtId="4" fontId="11" fillId="8" borderId="0" xfId="0" applyNumberFormat="1" applyFont="1" applyFill="1" applyAlignment="1"/>
    <xf numFmtId="4" fontId="7" fillId="9" borderId="0" xfId="0" applyNumberFormat="1" applyFont="1" applyFill="1" applyAlignment="1"/>
    <xf numFmtId="4" fontId="7" fillId="5" borderId="0" xfId="0" applyNumberFormat="1" applyFont="1" applyFill="1" applyAlignment="1"/>
    <xf numFmtId="4" fontId="8" fillId="8" borderId="0" xfId="0" applyNumberFormat="1" applyFont="1" applyFill="1" applyAlignment="1"/>
    <xf numFmtId="0" fontId="8" fillId="6" borderId="0" xfId="0" applyFont="1" applyFill="1" applyAlignment="1"/>
    <xf numFmtId="4" fontId="8" fillId="6" borderId="0" xfId="0" applyNumberFormat="1" applyFont="1" applyFill="1" applyAlignment="1"/>
    <xf numFmtId="4" fontId="7" fillId="7" borderId="0" xfId="0" applyNumberFormat="1" applyFont="1" applyFill="1" applyAlignment="1"/>
    <xf numFmtId="0" fontId="9" fillId="0" borderId="0" xfId="0" applyFont="1" applyFill="1" applyAlignment="1">
      <alignment horizontal="left"/>
    </xf>
    <xf numFmtId="0" fontId="10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8" borderId="0" xfId="0" applyFill="1"/>
    <xf numFmtId="0" fontId="12" fillId="0" borderId="0" xfId="0" applyFont="1" applyAlignment="1">
      <alignment vertical="center" wrapText="1"/>
    </xf>
    <xf numFmtId="0" fontId="7" fillId="10" borderId="1" xfId="0" applyFont="1" applyFill="1" applyBorder="1" applyAlignment="1">
      <alignment horizontal="center" vertical="center" wrapText="1"/>
    </xf>
    <xf numFmtId="0" fontId="15" fillId="11" borderId="3" xfId="17" applyAlignment="1">
      <alignment horizontal="left" wrapText="1"/>
    </xf>
    <xf numFmtId="180" fontId="15" fillId="12" borderId="3" xfId="17" applyNumberFormat="1" applyFill="1" applyAlignment="1">
      <alignment wrapText="1"/>
    </xf>
    <xf numFmtId="4" fontId="15" fillId="12" borderId="3" xfId="17" applyNumberFormat="1" applyFill="1" applyAlignment="1">
      <alignment wrapText="1"/>
    </xf>
    <xf numFmtId="3" fontId="12" fillId="12" borderId="1" xfId="0" applyNumberFormat="1" applyFont="1" applyFill="1" applyBorder="1" applyAlignment="1">
      <alignment horizontal="right" wrapText="1"/>
    </xf>
    <xf numFmtId="0" fontId="0" fillId="0" borderId="1" xfId="0" applyBorder="1"/>
    <xf numFmtId="180" fontId="0" fillId="0" borderId="1" xfId="0" applyNumberFormat="1" applyBorder="1"/>
    <xf numFmtId="0" fontId="15" fillId="11" borderId="3" xfId="17" applyAlignment="1">
      <alignment horizontal="center" wrapText="1"/>
    </xf>
    <xf numFmtId="0" fontId="7" fillId="10" borderId="4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7" fillId="10" borderId="6" xfId="0" applyFont="1" applyFill="1" applyBorder="1" applyAlignment="1">
      <alignment horizontal="center" vertical="center" wrapText="1"/>
    </xf>
    <xf numFmtId="0" fontId="8" fillId="12" borderId="1" xfId="0" applyFont="1" applyFill="1" applyBorder="1" applyAlignment="1">
      <alignment horizontal="left" vertical="center" wrapText="1"/>
    </xf>
    <xf numFmtId="3" fontId="7" fillId="12" borderId="1" xfId="0" applyNumberFormat="1" applyFont="1" applyFill="1" applyBorder="1" applyAlignment="1">
      <alignment horizontal="right"/>
    </xf>
    <xf numFmtId="3" fontId="12" fillId="12" borderId="1" xfId="0" applyNumberFormat="1" applyFont="1" applyFill="1" applyBorder="1" applyAlignment="1">
      <alignment horizontal="right"/>
    </xf>
    <xf numFmtId="0" fontId="14" fillId="12" borderId="1" xfId="0" applyFont="1" applyFill="1" applyBorder="1" applyAlignment="1">
      <alignment horizontal="left" vertical="center" wrapText="1"/>
    </xf>
    <xf numFmtId="0" fontId="14" fillId="12" borderId="1" xfId="0" applyFont="1" applyFill="1" applyBorder="1" applyAlignment="1">
      <alignment horizontal="left" vertical="center"/>
    </xf>
    <xf numFmtId="0" fontId="8" fillId="12" borderId="1" xfId="0" applyFont="1" applyFill="1" applyBorder="1" applyAlignment="1">
      <alignment horizontal="left" vertical="center"/>
    </xf>
    <xf numFmtId="0" fontId="8" fillId="12" borderId="1" xfId="0" applyFont="1" applyFill="1" applyBorder="1" applyAlignment="1">
      <alignment vertical="center" wrapText="1"/>
    </xf>
    <xf numFmtId="0" fontId="14" fillId="12" borderId="1" xfId="0" applyFont="1" applyFill="1" applyBorder="1" applyAlignment="1">
      <alignment vertical="center" wrapText="1"/>
    </xf>
    <xf numFmtId="181" fontId="7" fillId="12" borderId="1" xfId="2" applyNumberFormat="1" applyFont="1" applyFill="1" applyBorder="1" applyAlignment="1">
      <alignment horizontal="right"/>
    </xf>
    <xf numFmtId="180" fontId="7" fillId="12" borderId="1" xfId="2" applyNumberFormat="1" applyFont="1" applyFill="1" applyBorder="1" applyAlignment="1">
      <alignment horizontal="right"/>
    </xf>
    <xf numFmtId="181" fontId="7" fillId="12" borderId="1" xfId="0" applyNumberFormat="1" applyFont="1" applyFill="1" applyBorder="1" applyAlignment="1">
      <alignment horizontal="right"/>
    </xf>
    <xf numFmtId="181" fontId="10" fillId="0" borderId="1" xfId="0" applyNumberFormat="1" applyFont="1" applyBorder="1"/>
    <xf numFmtId="2" fontId="0" fillId="0" borderId="1" xfId="0" applyNumberFormat="1" applyBorder="1"/>
    <xf numFmtId="0" fontId="16" fillId="12" borderId="1" xfId="0" applyFont="1" applyFill="1" applyBorder="1" applyAlignment="1">
      <alignment horizontal="left" vertical="center" wrapText="1"/>
    </xf>
    <xf numFmtId="180" fontId="12" fillId="12" borderId="1" xfId="2" applyNumberFormat="1" applyFont="1" applyFill="1" applyBorder="1" applyAlignment="1">
      <alignment horizontal="right"/>
    </xf>
    <xf numFmtId="0" fontId="16" fillId="12" borderId="1" xfId="0" applyFont="1" applyFill="1" applyBorder="1" applyAlignment="1">
      <alignment horizontal="left" vertical="center"/>
    </xf>
    <xf numFmtId="181" fontId="0" fillId="0" borderId="0" xfId="0" applyNumberFormat="1"/>
    <xf numFmtId="0" fontId="17" fillId="13" borderId="7" xfId="0" applyFont="1" applyFill="1" applyBorder="1" applyAlignment="1">
      <alignment horizontal="left" wrapText="1"/>
    </xf>
    <xf numFmtId="180" fontId="13" fillId="12" borderId="7" xfId="23" applyNumberFormat="1" applyFont="1" applyFill="1" applyBorder="1" applyAlignment="1">
      <alignment wrapText="1"/>
    </xf>
    <xf numFmtId="3" fontId="2" fillId="12" borderId="1" xfId="0" applyNumberFormat="1" applyFont="1" applyFill="1" applyBorder="1" applyAlignment="1">
      <alignment horizontal="right"/>
    </xf>
    <xf numFmtId="3" fontId="7" fillId="12" borderId="1" xfId="0" applyNumberFormat="1" applyFont="1" applyFill="1" applyBorder="1" applyAlignment="1">
      <alignment horizontal="right" wrapText="1"/>
    </xf>
    <xf numFmtId="180" fontId="10" fillId="0" borderId="1" xfId="0" applyNumberFormat="1" applyFont="1" applyBorder="1"/>
    <xf numFmtId="2" fontId="10" fillId="0" borderId="1" xfId="0" applyNumberFormat="1" applyFont="1" applyBorder="1"/>
    <xf numFmtId="180" fontId="17" fillId="13" borderId="7" xfId="0" applyNumberFormat="1" applyFont="1" applyFill="1" applyBorder="1" applyAlignment="1">
      <alignment wrapText="1"/>
    </xf>
    <xf numFmtId="0" fontId="18" fillId="12" borderId="7" xfId="0" applyFont="1" applyFill="1" applyBorder="1" applyAlignment="1">
      <alignment horizontal="left" wrapText="1"/>
    </xf>
    <xf numFmtId="180" fontId="18" fillId="13" borderId="7" xfId="0" applyNumberFormat="1" applyFont="1" applyFill="1" applyBorder="1" applyAlignment="1">
      <alignment wrapText="1"/>
    </xf>
    <xf numFmtId="4" fontId="18" fillId="12" borderId="7" xfId="0" applyNumberFormat="1" applyFont="1" applyFill="1" applyBorder="1" applyAlignment="1">
      <alignment wrapText="1"/>
    </xf>
    <xf numFmtId="0" fontId="19" fillId="12" borderId="7" xfId="0" applyFont="1" applyFill="1" applyBorder="1" applyAlignment="1">
      <alignment horizontal="center" wrapText="1"/>
    </xf>
    <xf numFmtId="180" fontId="19" fillId="13" borderId="7" xfId="0" applyNumberFormat="1" applyFont="1" applyFill="1" applyBorder="1" applyAlignment="1">
      <alignment wrapText="1"/>
    </xf>
    <xf numFmtId="4" fontId="19" fillId="12" borderId="7" xfId="0" applyNumberFormat="1" applyFont="1" applyFill="1" applyBorder="1" applyAlignment="1">
      <alignment wrapText="1"/>
    </xf>
    <xf numFmtId="181" fontId="0" fillId="0" borderId="1" xfId="0" applyNumberFormat="1" applyBorder="1"/>
    <xf numFmtId="4" fontId="20" fillId="12" borderId="7" xfId="0" applyNumberFormat="1" applyFont="1" applyFill="1" applyBorder="1" applyAlignment="1">
      <alignment wrapText="1"/>
    </xf>
    <xf numFmtId="4" fontId="17" fillId="12" borderId="7" xfId="0" applyNumberFormat="1" applyFont="1" applyFill="1" applyBorder="1" applyAlignment="1">
      <alignment wrapText="1"/>
    </xf>
    <xf numFmtId="4" fontId="21" fillId="12" borderId="3" xfId="17" applyNumberFormat="1" applyFont="1" applyFill="1" applyAlignment="1">
      <alignment wrapText="1"/>
    </xf>
    <xf numFmtId="180" fontId="15" fillId="11" borderId="3" xfId="17" applyNumberFormat="1" applyAlignment="1">
      <alignment wrapText="1"/>
    </xf>
    <xf numFmtId="4" fontId="15" fillId="11" borderId="3" xfId="17" applyNumberFormat="1" applyAlignment="1">
      <alignment wrapText="1"/>
    </xf>
    <xf numFmtId="2" fontId="4" fillId="0" borderId="1" xfId="0" applyNumberFormat="1" applyFont="1" applyBorder="1"/>
    <xf numFmtId="0" fontId="18" fillId="13" borderId="7" xfId="0" applyFont="1" applyFill="1" applyBorder="1" applyAlignment="1">
      <alignment horizontal="left" wrapText="1"/>
    </xf>
    <xf numFmtId="0" fontId="19" fillId="13" borderId="7" xfId="0" applyFont="1" applyFill="1" applyBorder="1" applyAlignment="1">
      <alignment horizontal="center" wrapText="1"/>
    </xf>
    <xf numFmtId="0" fontId="19" fillId="12" borderId="8" xfId="0" applyFont="1" applyFill="1" applyBorder="1" applyAlignment="1">
      <alignment horizontal="center" wrapText="1"/>
    </xf>
    <xf numFmtId="0" fontId="15" fillId="11" borderId="1" xfId="17" applyBorder="1" applyAlignment="1">
      <alignment horizontal="left" wrapText="1"/>
    </xf>
    <xf numFmtId="0" fontId="15" fillId="11" borderId="1" xfId="17" applyBorder="1" applyAlignment="1">
      <alignment horizontal="center" wrapText="1"/>
    </xf>
    <xf numFmtId="0" fontId="22" fillId="12" borderId="1" xfId="0" applyFont="1" applyFill="1" applyBorder="1" applyAlignment="1">
      <alignment horizontal="left" vertical="center" wrapText="1"/>
    </xf>
    <xf numFmtId="3" fontId="23" fillId="12" borderId="1" xfId="0" applyNumberFormat="1" applyFont="1" applyFill="1" applyBorder="1" applyAlignment="1">
      <alignment horizontal="right"/>
    </xf>
    <xf numFmtId="181" fontId="23" fillId="12" borderId="1" xfId="0" applyNumberFormat="1" applyFont="1" applyFill="1" applyBorder="1" applyAlignment="1">
      <alignment horizontal="right"/>
    </xf>
    <xf numFmtId="4" fontId="24" fillId="13" borderId="7" xfId="0" applyNumberFormat="1" applyFont="1" applyFill="1" applyBorder="1" applyAlignment="1">
      <alignment horizontal="right" wrapText="1"/>
    </xf>
    <xf numFmtId="4" fontId="25" fillId="13" borderId="7" xfId="0" applyNumberFormat="1" applyFont="1" applyFill="1" applyBorder="1" applyAlignment="1">
      <alignment horizontal="right" wrapText="1"/>
    </xf>
    <xf numFmtId="4" fontId="26" fillId="13" borderId="7" xfId="0" applyNumberFormat="1" applyFont="1" applyFill="1" applyBorder="1" applyAlignment="1">
      <alignment horizontal="right" wrapText="1"/>
    </xf>
    <xf numFmtId="0" fontId="20" fillId="13" borderId="7" xfId="0" applyFont="1" applyFill="1" applyBorder="1" applyAlignment="1">
      <alignment horizontal="left" wrapText="1"/>
    </xf>
    <xf numFmtId="4" fontId="27" fillId="13" borderId="7" xfId="0" applyNumberFormat="1" applyFont="1" applyFill="1" applyBorder="1" applyAlignment="1">
      <alignment horizontal="right" wrapText="1"/>
    </xf>
    <xf numFmtId="4" fontId="28" fillId="13" borderId="7" xfId="0" applyNumberFormat="1" applyFont="1" applyFill="1" applyBorder="1" applyAlignment="1">
      <alignment horizontal="right" wrapText="1"/>
    </xf>
    <xf numFmtId="0" fontId="18" fillId="13" borderId="7" xfId="0" applyFont="1" applyFill="1" applyBorder="1" applyAlignment="1">
      <alignment horizontal="left" vertical="center" wrapText="1"/>
    </xf>
    <xf numFmtId="0" fontId="25" fillId="13" borderId="7" xfId="0" applyFont="1" applyFill="1" applyBorder="1" applyAlignment="1">
      <alignment wrapText="1"/>
    </xf>
    <xf numFmtId="0" fontId="26" fillId="13" borderId="7" xfId="0" applyFont="1" applyFill="1" applyBorder="1" applyAlignment="1">
      <alignment wrapText="1"/>
    </xf>
    <xf numFmtId="181" fontId="2" fillId="12" borderId="1" xfId="2" applyNumberFormat="1" applyFont="1" applyFill="1" applyBorder="1" applyAlignment="1">
      <alignment horizontal="right"/>
    </xf>
    <xf numFmtId="181" fontId="12" fillId="12" borderId="1" xfId="0" applyNumberFormat="1" applyFont="1" applyFill="1" applyBorder="1" applyAlignment="1">
      <alignment horizontal="right"/>
    </xf>
    <xf numFmtId="0" fontId="29" fillId="12" borderId="1" xfId="0" applyFont="1" applyFill="1" applyBorder="1" applyAlignment="1">
      <alignment horizontal="left" vertical="center"/>
    </xf>
    <xf numFmtId="4" fontId="30" fillId="13" borderId="7" xfId="0" applyNumberFormat="1" applyFont="1" applyFill="1" applyBorder="1" applyAlignment="1">
      <alignment horizontal="right" wrapText="1" indent="1"/>
    </xf>
    <xf numFmtId="181" fontId="10" fillId="0" borderId="0" xfId="2" applyNumberFormat="1" applyFont="1"/>
    <xf numFmtId="181" fontId="0" fillId="0" borderId="0" xfId="2" applyNumberFormat="1" applyFont="1"/>
    <xf numFmtId="4" fontId="31" fillId="13" borderId="7" xfId="0" applyNumberFormat="1" applyFont="1" applyFill="1" applyBorder="1" applyAlignment="1">
      <alignment horizontal="right" wrapText="1" indent="1"/>
    </xf>
    <xf numFmtId="0" fontId="31" fillId="13" borderId="7" xfId="0" applyFont="1" applyFill="1" applyBorder="1" applyAlignment="1">
      <alignment horizontal="right" wrapText="1" indent="1"/>
    </xf>
    <xf numFmtId="0" fontId="30" fillId="13" borderId="7" xfId="0" applyFont="1" applyFill="1" applyBorder="1" applyAlignment="1">
      <alignment horizontal="right" wrapText="1" indent="1"/>
    </xf>
    <xf numFmtId="181" fontId="0" fillId="0" borderId="1" xfId="0" applyNumberFormat="1" applyFont="1" applyBorder="1"/>
    <xf numFmtId="0" fontId="32" fillId="0" borderId="0" xfId="0" applyFont="1"/>
    <xf numFmtId="0" fontId="0" fillId="10" borderId="0" xfId="0" applyFill="1"/>
    <xf numFmtId="0" fontId="2" fillId="12" borderId="0" xfId="0" applyFont="1" applyFill="1" applyAlignment="1">
      <alignment horizontal="center" vertical="center" wrapText="1"/>
    </xf>
    <xf numFmtId="0" fontId="33" fillId="12" borderId="0" xfId="0" applyFont="1" applyFill="1" applyAlignment="1">
      <alignment horizontal="left" vertical="center" wrapText="1"/>
    </xf>
    <xf numFmtId="0" fontId="1" fillId="12" borderId="0" xfId="0" applyFont="1" applyFill="1" applyAlignment="1">
      <alignment horizontal="center" vertical="center" wrapText="1"/>
    </xf>
    <xf numFmtId="0" fontId="34" fillId="12" borderId="0" xfId="0" applyFont="1" applyFill="1" applyAlignment="1">
      <alignment wrapText="1"/>
    </xf>
    <xf numFmtId="0" fontId="23" fillId="12" borderId="2" xfId="0" applyFont="1" applyFill="1" applyBorder="1" applyAlignment="1">
      <alignment horizontal="left" wrapText="1"/>
    </xf>
    <xf numFmtId="0" fontId="10" fillId="12" borderId="2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wrapText="1"/>
    </xf>
    <xf numFmtId="0" fontId="7" fillId="0" borderId="5" xfId="0" applyFont="1" applyBorder="1" applyAlignment="1">
      <alignment horizontal="center" wrapText="1"/>
    </xf>
    <xf numFmtId="0" fontId="7" fillId="0" borderId="6" xfId="0" applyFont="1" applyBorder="1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 wrapText="1"/>
    </xf>
    <xf numFmtId="0" fontId="35" fillId="0" borderId="1" xfId="0" applyFont="1" applyBorder="1" applyAlignment="1">
      <alignment horizontal="center" wrapText="1"/>
    </xf>
    <xf numFmtId="0" fontId="35" fillId="0" borderId="4" xfId="0" applyFont="1" applyBorder="1" applyAlignment="1">
      <alignment horizontal="center" wrapText="1"/>
    </xf>
    <xf numFmtId="0" fontId="35" fillId="0" borderId="1" xfId="0" applyFont="1" applyBorder="1" applyAlignment="1">
      <alignment horizontal="center" vertical="center" wrapText="1"/>
    </xf>
    <xf numFmtId="0" fontId="35" fillId="12" borderId="1" xfId="0" applyFont="1" applyFill="1" applyBorder="1" applyAlignment="1">
      <alignment horizontal="center" vertical="center" wrapText="1"/>
    </xf>
    <xf numFmtId="0" fontId="8" fillId="10" borderId="4" xfId="0" applyFont="1" applyFill="1" applyBorder="1" applyAlignment="1">
      <alignment horizontal="left" vertical="center" wrapText="1"/>
    </xf>
    <xf numFmtId="0" fontId="14" fillId="10" borderId="5" xfId="0" applyFont="1" applyFill="1" applyBorder="1" applyAlignment="1">
      <alignment vertical="center" wrapText="1"/>
    </xf>
    <xf numFmtId="0" fontId="14" fillId="10" borderId="5" xfId="0" applyFont="1" applyFill="1" applyBorder="1" applyAlignment="1">
      <alignment vertical="center"/>
    </xf>
    <xf numFmtId="3" fontId="7" fillId="10" borderId="1" xfId="0" applyNumberFormat="1" applyFont="1" applyFill="1" applyBorder="1" applyAlignment="1">
      <alignment horizontal="right"/>
    </xf>
    <xf numFmtId="0" fontId="8" fillId="0" borderId="4" xfId="0" applyFont="1" applyBorder="1" applyAlignment="1">
      <alignment horizontal="left" vertical="center" wrapText="1"/>
    </xf>
    <xf numFmtId="0" fontId="14" fillId="0" borderId="5" xfId="0" applyFont="1" applyBorder="1" applyAlignment="1">
      <alignment vertical="center" wrapText="1"/>
    </xf>
    <xf numFmtId="0" fontId="14" fillId="0" borderId="5" xfId="0" applyFont="1" applyBorder="1" applyAlignment="1">
      <alignment vertical="center"/>
    </xf>
    <xf numFmtId="3" fontId="7" fillId="0" borderId="1" xfId="0" applyNumberFormat="1" applyFont="1" applyBorder="1" applyAlignment="1">
      <alignment horizontal="right"/>
    </xf>
    <xf numFmtId="0" fontId="8" fillId="0" borderId="4" xfId="0" applyFont="1" applyBorder="1" applyAlignment="1">
      <alignment horizontal="left" vertical="center"/>
    </xf>
    <xf numFmtId="0" fontId="8" fillId="10" borderId="4" xfId="0" applyFont="1" applyFill="1" applyBorder="1" applyAlignment="1">
      <alignment horizontal="left" vertical="center"/>
    </xf>
    <xf numFmtId="182" fontId="7" fillId="12" borderId="1" xfId="2" applyNumberFormat="1" applyFont="1" applyFill="1" applyBorder="1" applyAlignment="1">
      <alignment horizontal="right"/>
    </xf>
    <xf numFmtId="0" fontId="36" fillId="12" borderId="0" xfId="0" applyFont="1" applyFill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7" fillId="10" borderId="4" xfId="0" applyFont="1" applyFill="1" applyBorder="1" applyAlignment="1">
      <alignment horizontal="left" vertical="center" wrapText="1"/>
    </xf>
    <xf numFmtId="0" fontId="7" fillId="10" borderId="5" xfId="0" applyFont="1" applyFill="1" applyBorder="1" applyAlignment="1">
      <alignment horizontal="left" vertical="center" wrapText="1"/>
    </xf>
    <xf numFmtId="0" fontId="7" fillId="10" borderId="6" xfId="0" applyFont="1" applyFill="1" applyBorder="1" applyAlignment="1">
      <alignment horizontal="left" vertical="center" wrapText="1"/>
    </xf>
    <xf numFmtId="0" fontId="37" fillId="12" borderId="0" xfId="0" applyFont="1" applyFill="1" applyAlignment="1">
      <alignment horizontal="left" wrapText="1"/>
    </xf>
    <xf numFmtId="0" fontId="38" fillId="12" borderId="0" xfId="0" applyFont="1" applyFill="1" applyAlignment="1">
      <alignment wrapText="1"/>
    </xf>
    <xf numFmtId="3" fontId="2" fillId="12" borderId="0" xfId="0" applyNumberFormat="1" applyFont="1" applyFill="1" applyAlignment="1">
      <alignment horizontal="right"/>
    </xf>
    <xf numFmtId="0" fontId="37" fillId="0" borderId="0" xfId="0" applyFont="1" applyAlignment="1">
      <alignment horizontal="left" wrapText="1"/>
    </xf>
    <xf numFmtId="0" fontId="38" fillId="0" borderId="0" xfId="0" applyFont="1" applyAlignment="1">
      <alignment wrapText="1"/>
    </xf>
    <xf numFmtId="3" fontId="2" fillId="0" borderId="0" xfId="0" applyNumberFormat="1" applyFont="1" applyAlignment="1">
      <alignment horizontal="right"/>
    </xf>
    <xf numFmtId="0" fontId="8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2" fillId="12" borderId="0" xfId="0" applyFont="1" applyFill="1" applyAlignment="1">
      <alignment vertical="center" wrapText="1"/>
    </xf>
    <xf numFmtId="0" fontId="0" fillId="12" borderId="0" xfId="0" applyFill="1"/>
    <xf numFmtId="0" fontId="39" fillId="12" borderId="2" xfId="0" applyFont="1" applyFill="1" applyBorder="1" applyAlignment="1">
      <alignment horizontal="right" vertical="center"/>
    </xf>
    <xf numFmtId="0" fontId="12" fillId="12" borderId="0" xfId="0" applyFont="1" applyFill="1"/>
    <xf numFmtId="0" fontId="7" fillId="0" borderId="4" xfId="0" applyFont="1" applyBorder="1" applyAlignment="1" quotePrefix="1">
      <alignment horizontal="center" wrapText="1"/>
    </xf>
    <xf numFmtId="0" fontId="7" fillId="0" borderId="1" xfId="0" applyFont="1" applyBorder="1" applyAlignment="1" quotePrefix="1">
      <alignment horizontal="center" vertical="center" wrapText="1"/>
    </xf>
    <xf numFmtId="0" fontId="8" fillId="0" borderId="4" xfId="0" applyFont="1" applyBorder="1" applyAlignment="1" quotePrefix="1">
      <alignment horizontal="left" vertical="center"/>
    </xf>
    <xf numFmtId="0" fontId="8" fillId="0" borderId="4" xfId="0" applyFont="1" applyBorder="1" applyAlignment="1" quotePrefix="1">
      <alignment horizontal="left" vertical="center" wrapText="1"/>
    </xf>
    <xf numFmtId="0" fontId="8" fillId="10" borderId="4" xfId="0" applyFont="1" applyFill="1" applyBorder="1" applyAlignment="1" quotePrefix="1">
      <alignment horizontal="left" vertical="center" wrapText="1"/>
    </xf>
    <xf numFmtId="0" fontId="37" fillId="12" borderId="0" xfId="0" applyFont="1" applyFill="1" applyAlignment="1" quotePrefix="1">
      <alignment horizontal="left" wrapText="1"/>
    </xf>
    <xf numFmtId="0" fontId="16" fillId="12" borderId="1" xfId="0" applyFont="1" applyFill="1" applyBorder="1" applyAlignment="1" quotePrefix="1">
      <alignment horizontal="left" vertical="center" wrapText="1"/>
    </xf>
    <xf numFmtId="0" fontId="14" fillId="12" borderId="1" xfId="0" applyFont="1" applyFill="1" applyBorder="1" applyAlignment="1" quotePrefix="1">
      <alignment horizontal="left" vertical="center" wrapText="1"/>
    </xf>
  </cellXfs>
  <cellStyles count="57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60% - Isticanje1 2" xfId="49"/>
    <cellStyle name="60% - Isticanje2 2" xfId="50"/>
    <cellStyle name="60% - Isticanje3 2" xfId="51"/>
    <cellStyle name="60% - Isticanje4 2" xfId="52"/>
    <cellStyle name="60% - Isticanje5 2" xfId="53"/>
    <cellStyle name="60% - Isticanje6 2" xfId="54"/>
    <cellStyle name="Neutralno 2" xfId="55"/>
    <cellStyle name="Normalno 2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Q33"/>
  <sheetViews>
    <sheetView workbookViewId="0">
      <selection activeCell="Q21" sqref="Q21"/>
    </sheetView>
  </sheetViews>
  <sheetFormatPr defaultColWidth="8.82857142857143" defaultRowHeight="15"/>
  <cols>
    <col min="6" max="10" width="25.3333333333333" customWidth="1"/>
    <col min="11" max="12" width="15.6666666666667" customWidth="1"/>
  </cols>
  <sheetData>
    <row r="1" ht="42" customHeight="1" spans="2:12">
      <c r="B1" s="150" t="s">
        <v>0</v>
      </c>
      <c r="C1" s="150"/>
      <c r="D1" s="150"/>
      <c r="E1" s="150"/>
      <c r="F1" s="150"/>
      <c r="G1" s="150"/>
      <c r="H1" s="150"/>
      <c r="I1" s="150"/>
      <c r="J1" s="150"/>
      <c r="K1" s="150"/>
      <c r="L1" s="150"/>
    </row>
    <row r="2" ht="15.75" customHeight="1" spans="2:12">
      <c r="B2" s="150" t="s">
        <v>1</v>
      </c>
      <c r="C2" s="150"/>
      <c r="D2" s="150"/>
      <c r="E2" s="150"/>
      <c r="F2" s="150"/>
      <c r="G2" s="150"/>
      <c r="H2" s="150"/>
      <c r="I2" s="150"/>
      <c r="J2" s="150"/>
      <c r="K2" s="150"/>
      <c r="L2" s="150"/>
    </row>
    <row r="3" ht="6.75" customHeight="1" spans="2:12">
      <c r="B3" s="151"/>
      <c r="C3" s="151"/>
      <c r="D3" s="151"/>
      <c r="E3" s="152"/>
      <c r="F3" s="152"/>
      <c r="G3" s="152"/>
      <c r="H3" s="152"/>
      <c r="I3" s="152"/>
      <c r="J3" s="190"/>
      <c r="K3" s="190"/>
      <c r="L3" s="191"/>
    </row>
    <row r="4" ht="18" customHeight="1" spans="2:12">
      <c r="B4" s="150" t="s">
        <v>2</v>
      </c>
      <c r="C4" s="150"/>
      <c r="D4" s="150"/>
      <c r="E4" s="150"/>
      <c r="F4" s="150"/>
      <c r="G4" s="150"/>
      <c r="H4" s="150"/>
      <c r="I4" s="150"/>
      <c r="J4" s="150"/>
      <c r="K4" s="150"/>
      <c r="L4" s="150"/>
    </row>
    <row r="5" ht="18" customHeight="1" spans="2:12">
      <c r="B5" s="150"/>
      <c r="C5" s="153"/>
      <c r="D5" s="153"/>
      <c r="E5" s="153"/>
      <c r="F5" s="153"/>
      <c r="G5" s="153"/>
      <c r="H5" s="153"/>
      <c r="I5" s="153"/>
      <c r="J5" s="153"/>
      <c r="K5" s="153"/>
      <c r="L5" s="191"/>
    </row>
    <row r="6" spans="2:12">
      <c r="B6" s="154" t="s">
        <v>3</v>
      </c>
      <c r="C6" s="154"/>
      <c r="D6" s="154"/>
      <c r="E6" s="154"/>
      <c r="F6" s="154"/>
      <c r="G6" s="155"/>
      <c r="H6" s="155"/>
      <c r="I6" s="155"/>
      <c r="J6" s="155"/>
      <c r="K6" s="192"/>
      <c r="L6" s="191"/>
    </row>
    <row r="7" ht="25.5" spans="2:12">
      <c r="B7" s="194" t="s">
        <v>4</v>
      </c>
      <c r="C7" s="157"/>
      <c r="D7" s="157"/>
      <c r="E7" s="157"/>
      <c r="F7" s="158"/>
      <c r="G7" s="195" t="s">
        <v>5</v>
      </c>
      <c r="H7" s="160" t="s">
        <v>6</v>
      </c>
      <c r="I7" s="160" t="s">
        <v>7</v>
      </c>
      <c r="J7" s="195" t="s">
        <v>8</v>
      </c>
      <c r="K7" s="160" t="s">
        <v>9</v>
      </c>
      <c r="L7" s="160" t="s">
        <v>10</v>
      </c>
    </row>
    <row r="8" s="148" customFormat="1" ht="11.25" spans="2:12">
      <c r="B8" s="161">
        <v>1</v>
      </c>
      <c r="C8" s="161"/>
      <c r="D8" s="161"/>
      <c r="E8" s="161"/>
      <c r="F8" s="162"/>
      <c r="G8" s="163">
        <v>2</v>
      </c>
      <c r="H8" s="164">
        <v>3</v>
      </c>
      <c r="I8" s="164">
        <v>4</v>
      </c>
      <c r="J8" s="164">
        <v>5</v>
      </c>
      <c r="K8" s="164" t="s">
        <v>11</v>
      </c>
      <c r="L8" s="164" t="s">
        <v>12</v>
      </c>
    </row>
    <row r="9" spans="2:12">
      <c r="B9" s="165" t="s">
        <v>13</v>
      </c>
      <c r="C9" s="166"/>
      <c r="D9" s="166"/>
      <c r="E9" s="166"/>
      <c r="F9" s="167"/>
      <c r="G9" s="168">
        <v>782965</v>
      </c>
      <c r="H9" s="168"/>
      <c r="I9" s="168">
        <v>1295426</v>
      </c>
      <c r="J9" s="168">
        <v>1124991</v>
      </c>
      <c r="K9" s="168">
        <f>SUM(J9/G9*100)</f>
        <v>143.683434125408</v>
      </c>
      <c r="L9" s="168">
        <f>SUM(J9/I9*100)</f>
        <v>86.8433241265808</v>
      </c>
    </row>
    <row r="10" spans="2:12">
      <c r="B10" s="169" t="s">
        <v>14</v>
      </c>
      <c r="C10" s="170"/>
      <c r="D10" s="170"/>
      <c r="E10" s="170"/>
      <c r="F10" s="171"/>
      <c r="G10" s="172">
        <v>782965</v>
      </c>
      <c r="H10" s="172"/>
      <c r="I10" s="172">
        <v>1295426</v>
      </c>
      <c r="J10" s="172">
        <v>1124991</v>
      </c>
      <c r="K10" s="85">
        <f t="shared" ref="K10:K15" si="0">SUM(J10/G10*100)</f>
        <v>143.683434125408</v>
      </c>
      <c r="L10" s="85">
        <f t="shared" ref="L10:L15" si="1">SUM(J10/I10*100)</f>
        <v>86.8433241265808</v>
      </c>
    </row>
    <row r="11" spans="2:12">
      <c r="B11" s="196" t="s">
        <v>15</v>
      </c>
      <c r="C11" s="171"/>
      <c r="D11" s="171"/>
      <c r="E11" s="171"/>
      <c r="F11" s="171"/>
      <c r="G11" s="172">
        <v>0</v>
      </c>
      <c r="H11" s="172"/>
      <c r="I11" s="172">
        <v>0</v>
      </c>
      <c r="J11" s="172">
        <v>0</v>
      </c>
      <c r="K11" s="85" t="e">
        <f t="shared" si="0"/>
        <v>#DIV/0!</v>
      </c>
      <c r="L11" s="85" t="e">
        <f t="shared" si="1"/>
        <v>#DIV/0!</v>
      </c>
    </row>
    <row r="12" spans="2:12">
      <c r="B12" s="174" t="s">
        <v>16</v>
      </c>
      <c r="C12" s="167"/>
      <c r="D12" s="167"/>
      <c r="E12" s="167"/>
      <c r="F12" s="167"/>
      <c r="G12" s="168">
        <f>SUM(G13:G14)</f>
        <v>838438</v>
      </c>
      <c r="H12" s="168"/>
      <c r="I12" s="168">
        <v>1295426</v>
      </c>
      <c r="J12" s="168">
        <v>1078285.1</v>
      </c>
      <c r="K12" s="168">
        <f t="shared" si="0"/>
        <v>128.606420510521</v>
      </c>
      <c r="L12" s="168">
        <f t="shared" si="1"/>
        <v>83.237876960938</v>
      </c>
    </row>
    <row r="13" spans="2:12">
      <c r="B13" s="197" t="s">
        <v>17</v>
      </c>
      <c r="C13" s="170"/>
      <c r="D13" s="170"/>
      <c r="E13" s="170"/>
      <c r="F13" s="170"/>
      <c r="G13" s="175">
        <v>838438</v>
      </c>
      <c r="H13" s="172"/>
      <c r="I13" s="172">
        <v>1287429</v>
      </c>
      <c r="J13" s="172">
        <v>1078285</v>
      </c>
      <c r="K13" s="85">
        <f t="shared" si="0"/>
        <v>128.60640858358</v>
      </c>
      <c r="L13" s="85">
        <f t="shared" si="1"/>
        <v>83.7549099795018</v>
      </c>
    </row>
    <row r="14" spans="2:12">
      <c r="B14" s="196" t="s">
        <v>18</v>
      </c>
      <c r="C14" s="171"/>
      <c r="D14" s="171"/>
      <c r="E14" s="171"/>
      <c r="F14" s="171"/>
      <c r="G14" s="172"/>
      <c r="H14" s="172"/>
      <c r="I14" s="172">
        <v>8000</v>
      </c>
      <c r="J14" s="172">
        <v>1078285</v>
      </c>
      <c r="K14" s="85" t="e">
        <f t="shared" si="0"/>
        <v>#DIV/0!</v>
      </c>
      <c r="L14" s="85">
        <f t="shared" si="1"/>
        <v>13478.5625</v>
      </c>
    </row>
    <row r="15" spans="2:12">
      <c r="B15" s="198" t="s">
        <v>19</v>
      </c>
      <c r="C15" s="166"/>
      <c r="D15" s="166"/>
      <c r="E15" s="166"/>
      <c r="F15" s="166"/>
      <c r="G15" s="168">
        <f>SUM(G9-G12)</f>
        <v>-55473</v>
      </c>
      <c r="H15" s="168"/>
      <c r="I15" s="168">
        <f t="shared" ref="I15:J15" si="2">SUM(I9-I12)</f>
        <v>0</v>
      </c>
      <c r="J15" s="168">
        <f t="shared" si="2"/>
        <v>46705.8999999999</v>
      </c>
      <c r="K15" s="168">
        <f t="shared" si="0"/>
        <v>-84.1957348620048</v>
      </c>
      <c r="L15" s="168" t="e">
        <f t="shared" si="1"/>
        <v>#DIV/0!</v>
      </c>
    </row>
    <row r="16" ht="18" spans="2:12">
      <c r="B16" s="152"/>
      <c r="C16" s="176"/>
      <c r="D16" s="176"/>
      <c r="E16" s="176"/>
      <c r="F16" s="176"/>
      <c r="G16" s="176"/>
      <c r="H16" s="176"/>
      <c r="I16" s="193"/>
      <c r="J16" s="193"/>
      <c r="K16" s="193"/>
      <c r="L16" s="193"/>
    </row>
    <row r="17" ht="18" customHeight="1" spans="2:12">
      <c r="B17" s="154" t="s">
        <v>20</v>
      </c>
      <c r="C17" s="154"/>
      <c r="D17" s="154"/>
      <c r="E17" s="154"/>
      <c r="F17" s="154"/>
      <c r="G17" s="176"/>
      <c r="H17" s="176"/>
      <c r="I17" s="193"/>
      <c r="J17" s="193"/>
      <c r="K17" s="193"/>
      <c r="L17" s="193"/>
    </row>
    <row r="18" ht="25.5" spans="2:12">
      <c r="B18" s="194" t="s">
        <v>4</v>
      </c>
      <c r="C18" s="157"/>
      <c r="D18" s="157"/>
      <c r="E18" s="157"/>
      <c r="F18" s="158"/>
      <c r="G18" s="195" t="s">
        <v>5</v>
      </c>
      <c r="H18" s="160" t="s">
        <v>6</v>
      </c>
      <c r="I18" s="160" t="s">
        <v>7</v>
      </c>
      <c r="J18" s="195" t="s">
        <v>8</v>
      </c>
      <c r="K18" s="160" t="s">
        <v>9</v>
      </c>
      <c r="L18" s="160" t="s">
        <v>10</v>
      </c>
    </row>
    <row r="19" s="148" customFormat="1" spans="2:43">
      <c r="B19" s="161">
        <v>1</v>
      </c>
      <c r="C19" s="161"/>
      <c r="D19" s="161"/>
      <c r="E19" s="161"/>
      <c r="F19" s="162"/>
      <c r="G19" s="163">
        <v>2</v>
      </c>
      <c r="H19" s="164">
        <v>3</v>
      </c>
      <c r="I19" s="164">
        <v>4</v>
      </c>
      <c r="J19" s="164">
        <v>5</v>
      </c>
      <c r="K19" s="164" t="s">
        <v>11</v>
      </c>
      <c r="L19" s="164" t="s">
        <v>12</v>
      </c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</row>
    <row r="20" ht="15.75" customHeight="1" spans="1:12">
      <c r="A20" s="148"/>
      <c r="B20" s="169" t="s">
        <v>21</v>
      </c>
      <c r="C20" s="177"/>
      <c r="D20" s="177"/>
      <c r="E20" s="177"/>
      <c r="F20" s="178"/>
      <c r="G20" s="172">
        <v>0</v>
      </c>
      <c r="H20" s="172">
        <v>0</v>
      </c>
      <c r="I20" s="172">
        <v>0</v>
      </c>
      <c r="J20" s="172">
        <v>0</v>
      </c>
      <c r="K20" s="172" t="e">
        <f>SUM(J20/G20*100)</f>
        <v>#DIV/0!</v>
      </c>
      <c r="L20" s="172" t="e">
        <f>SUM(J20/I20*100)</f>
        <v>#DIV/0!</v>
      </c>
    </row>
    <row r="21" spans="1:12">
      <c r="A21" s="148"/>
      <c r="B21" s="169" t="s">
        <v>22</v>
      </c>
      <c r="C21" s="170"/>
      <c r="D21" s="170"/>
      <c r="E21" s="170"/>
      <c r="F21" s="170"/>
      <c r="G21" s="172">
        <v>0</v>
      </c>
      <c r="H21" s="172">
        <v>0</v>
      </c>
      <c r="I21" s="172">
        <v>0</v>
      </c>
      <c r="J21" s="172">
        <v>0</v>
      </c>
      <c r="K21" s="172" t="e">
        <f>SUM(J21/G21*100)</f>
        <v>#DIV/0!</v>
      </c>
      <c r="L21" s="172"/>
    </row>
    <row r="22" s="149" customFormat="1" customHeight="1" spans="1:43">
      <c r="A22" s="148"/>
      <c r="B22" s="179" t="s">
        <v>23</v>
      </c>
      <c r="C22" s="180"/>
      <c r="D22" s="180"/>
      <c r="E22" s="180"/>
      <c r="F22" s="181"/>
      <c r="G22" s="168"/>
      <c r="H22" s="168"/>
      <c r="I22" s="168"/>
      <c r="J22" s="168"/>
      <c r="K22" s="168"/>
      <c r="L22" s="168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</row>
    <row r="23" s="149" customFormat="1" customHeight="1" spans="1:43">
      <c r="A23" s="148"/>
      <c r="B23" s="179" t="s">
        <v>24</v>
      </c>
      <c r="C23" s="180"/>
      <c r="D23" s="180"/>
      <c r="E23" s="180"/>
      <c r="F23" s="181"/>
      <c r="G23" s="168"/>
      <c r="H23" s="168"/>
      <c r="I23" s="168"/>
      <c r="J23" s="168"/>
      <c r="K23" s="168"/>
      <c r="L23" s="168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</row>
    <row r="24" spans="1:12">
      <c r="A24" s="148"/>
      <c r="B24" s="198" t="s">
        <v>25</v>
      </c>
      <c r="C24" s="166"/>
      <c r="D24" s="166"/>
      <c r="E24" s="166"/>
      <c r="F24" s="166"/>
      <c r="G24" s="168"/>
      <c r="H24" s="168"/>
      <c r="I24" s="168"/>
      <c r="J24" s="168"/>
      <c r="K24" s="168"/>
      <c r="L24" s="168"/>
    </row>
    <row r="25" ht="15.75" spans="2:12">
      <c r="B25" s="182"/>
      <c r="C25" s="183"/>
      <c r="D25" s="183"/>
      <c r="E25" s="183"/>
      <c r="F25" s="183"/>
      <c r="G25" s="184"/>
      <c r="H25" s="184"/>
      <c r="I25" s="184"/>
      <c r="J25" s="184"/>
      <c r="K25" s="184"/>
      <c r="L25" s="191"/>
    </row>
    <row r="26" ht="15.75" spans="2:12">
      <c r="B26" s="199" t="s">
        <v>26</v>
      </c>
      <c r="C26" s="182"/>
      <c r="D26" s="182"/>
      <c r="E26" s="182"/>
      <c r="F26" s="182"/>
      <c r="G26" s="182"/>
      <c r="H26" s="182"/>
      <c r="I26" s="182"/>
      <c r="J26" s="182"/>
      <c r="K26" s="182"/>
      <c r="L26" s="182"/>
    </row>
    <row r="27" ht="15.75" spans="2:11">
      <c r="B27" s="185"/>
      <c r="C27" s="186"/>
      <c r="D27" s="186"/>
      <c r="E27" s="186"/>
      <c r="F27" s="186"/>
      <c r="G27" s="187"/>
      <c r="H27" s="187"/>
      <c r="I27" s="187"/>
      <c r="J27" s="187"/>
      <c r="K27" s="187"/>
    </row>
    <row r="28" customHeight="1" spans="2:12">
      <c r="B28" s="188" t="s">
        <v>27</v>
      </c>
      <c r="C28" s="188"/>
      <c r="D28" s="188"/>
      <c r="E28" s="188"/>
      <c r="F28" s="188"/>
      <c r="G28" s="188"/>
      <c r="H28" s="188"/>
      <c r="I28" s="188"/>
      <c r="J28" s="188"/>
      <c r="K28" s="188"/>
      <c r="L28" s="188"/>
    </row>
    <row r="29" spans="2:12">
      <c r="B29" s="188" t="s">
        <v>28</v>
      </c>
      <c r="C29" s="188"/>
      <c r="D29" s="188"/>
      <c r="E29" s="188"/>
      <c r="F29" s="188"/>
      <c r="G29" s="188"/>
      <c r="H29" s="188"/>
      <c r="I29" s="188"/>
      <c r="J29" s="188"/>
      <c r="K29" s="188"/>
      <c r="L29" s="188"/>
    </row>
    <row r="30" customHeight="1" spans="2:12">
      <c r="B30" s="188" t="s">
        <v>29</v>
      </c>
      <c r="C30" s="188"/>
      <c r="D30" s="188"/>
      <c r="E30" s="188"/>
      <c r="F30" s="188"/>
      <c r="G30" s="188"/>
      <c r="H30" s="188"/>
      <c r="I30" s="188"/>
      <c r="J30" s="188"/>
      <c r="K30" s="188"/>
      <c r="L30" s="188"/>
    </row>
    <row r="31" ht="36.75" customHeight="1" spans="2:12">
      <c r="B31" s="188"/>
      <c r="C31" s="188"/>
      <c r="D31" s="188"/>
      <c r="E31" s="188"/>
      <c r="F31" s="188"/>
      <c r="G31" s="188"/>
      <c r="H31" s="188"/>
      <c r="I31" s="188"/>
      <c r="J31" s="188"/>
      <c r="K31" s="188"/>
      <c r="L31" s="188"/>
    </row>
    <row r="32" customHeight="1" spans="2:12">
      <c r="B32" s="189" t="s">
        <v>30</v>
      </c>
      <c r="C32" s="189"/>
      <c r="D32" s="189"/>
      <c r="E32" s="189"/>
      <c r="F32" s="189"/>
      <c r="G32" s="189"/>
      <c r="H32" s="189"/>
      <c r="I32" s="189"/>
      <c r="J32" s="189"/>
      <c r="K32" s="189"/>
      <c r="L32" s="189"/>
    </row>
    <row r="33" spans="2:12">
      <c r="B33" s="189"/>
      <c r="C33" s="189"/>
      <c r="D33" s="189"/>
      <c r="E33" s="189"/>
      <c r="F33" s="189"/>
      <c r="G33" s="189"/>
      <c r="H33" s="189"/>
      <c r="I33" s="189"/>
      <c r="J33" s="189"/>
      <c r="K33" s="189"/>
      <c r="L33" s="189"/>
    </row>
  </sheetData>
  <mergeCells count="26">
    <mergeCell ref="B1:L1"/>
    <mergeCell ref="B2:L2"/>
    <mergeCell ref="B3:D3"/>
    <mergeCell ref="B4:L4"/>
    <mergeCell ref="B6:F6"/>
    <mergeCell ref="B7:F7"/>
    <mergeCell ref="B8:F8"/>
    <mergeCell ref="B9:F9"/>
    <mergeCell ref="B10:F10"/>
    <mergeCell ref="B11:F11"/>
    <mergeCell ref="B13:F13"/>
    <mergeCell ref="B14:F14"/>
    <mergeCell ref="B15:F15"/>
    <mergeCell ref="B17:F17"/>
    <mergeCell ref="B18:F18"/>
    <mergeCell ref="B19:F19"/>
    <mergeCell ref="B20:F20"/>
    <mergeCell ref="B21:F21"/>
    <mergeCell ref="B22:F22"/>
    <mergeCell ref="B23:F23"/>
    <mergeCell ref="B24:F24"/>
    <mergeCell ref="B26:L26"/>
    <mergeCell ref="B28:L28"/>
    <mergeCell ref="B29:L29"/>
    <mergeCell ref="B32:L33"/>
    <mergeCell ref="B30:L31"/>
  </mergeCells>
  <pageMargins left="0.7" right="0.7" top="0.75" bottom="0.75" header="0.3" footer="0.3"/>
  <pageSetup paperSize="9" scale="64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115"/>
  <sheetViews>
    <sheetView topLeftCell="A39" workbookViewId="0">
      <selection activeCell="G115" sqref="G115"/>
    </sheetView>
  </sheetViews>
  <sheetFormatPr defaultColWidth="8.82857142857143" defaultRowHeight="15"/>
  <cols>
    <col min="2" max="2" width="3.5047619047619" customWidth="1"/>
    <col min="3" max="3" width="2.66666666666667" customWidth="1"/>
    <col min="4" max="4" width="3.16190476190476" customWidth="1"/>
    <col min="5" max="5" width="5.5047619047619" customWidth="1"/>
    <col min="6" max="6" width="44.6666666666667" customWidth="1"/>
    <col min="7" max="10" width="25.3333333333333" customWidth="1"/>
    <col min="11" max="12" width="15.6666666666667" customWidth="1"/>
    <col min="13" max="13" width="15.3333333333333" customWidth="1"/>
  </cols>
  <sheetData>
    <row r="1" ht="18" customHeight="1" spans="2:11">
      <c r="B1" s="2"/>
      <c r="C1" s="2"/>
      <c r="D1" s="2"/>
      <c r="E1" s="2"/>
      <c r="F1" s="2"/>
      <c r="G1" s="2"/>
      <c r="H1" s="2"/>
      <c r="I1" s="2"/>
      <c r="J1" s="2"/>
      <c r="K1" s="2"/>
    </row>
    <row r="2" ht="15.75" customHeight="1" spans="2:12">
      <c r="B2" s="3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</row>
    <row r="3" ht="18" spans="2:11">
      <c r="B3" s="2"/>
      <c r="C3" s="2"/>
      <c r="D3" s="2"/>
      <c r="E3" s="2"/>
      <c r="F3" s="2"/>
      <c r="G3" s="2"/>
      <c r="H3" s="2"/>
      <c r="I3" s="2"/>
      <c r="J3" s="72"/>
      <c r="K3" s="72"/>
    </row>
    <row r="4" ht="18" customHeight="1" spans="2:12">
      <c r="B4" s="3" t="s">
        <v>31</v>
      </c>
      <c r="C4" s="3"/>
      <c r="D4" s="3"/>
      <c r="E4" s="3"/>
      <c r="F4" s="3"/>
      <c r="G4" s="3"/>
      <c r="H4" s="3"/>
      <c r="I4" s="3"/>
      <c r="J4" s="3"/>
      <c r="K4" s="3"/>
      <c r="L4" s="3"/>
    </row>
    <row r="5" ht="18" spans="2:11">
      <c r="B5" s="2"/>
      <c r="C5" s="2"/>
      <c r="D5" s="2"/>
      <c r="E5" s="2"/>
      <c r="F5" s="2"/>
      <c r="G5" s="2"/>
      <c r="H5" s="2"/>
      <c r="I5" s="2"/>
      <c r="J5" s="72"/>
      <c r="K5" s="72"/>
    </row>
    <row r="6" ht="15.75" customHeight="1" spans="2:12">
      <c r="B6" s="3" t="s">
        <v>32</v>
      </c>
      <c r="C6" s="3"/>
      <c r="D6" s="3"/>
      <c r="E6" s="3"/>
      <c r="F6" s="3"/>
      <c r="G6" s="3"/>
      <c r="H6" s="3"/>
      <c r="I6" s="3"/>
      <c r="J6" s="3"/>
      <c r="K6" s="3"/>
      <c r="L6" s="3"/>
    </row>
    <row r="7" ht="18" spans="2:11">
      <c r="B7" s="2"/>
      <c r="C7" s="2"/>
      <c r="D7" s="2"/>
      <c r="E7" s="2"/>
      <c r="F7" s="2"/>
      <c r="G7" s="2"/>
      <c r="H7" s="2"/>
      <c r="I7" s="2"/>
      <c r="J7" s="72"/>
      <c r="K7" s="72"/>
    </row>
    <row r="8" ht="26.5" customHeight="1" spans="2:12">
      <c r="B8" s="81" t="s">
        <v>4</v>
      </c>
      <c r="C8" s="82"/>
      <c r="D8" s="82"/>
      <c r="E8" s="82"/>
      <c r="F8" s="83"/>
      <c r="G8" s="73" t="s">
        <v>5</v>
      </c>
      <c r="H8" s="73" t="s">
        <v>6</v>
      </c>
      <c r="I8" s="73" t="s">
        <v>7</v>
      </c>
      <c r="J8" s="73" t="s">
        <v>8</v>
      </c>
      <c r="K8" s="73" t="s">
        <v>9</v>
      </c>
      <c r="L8" s="73" t="s">
        <v>10</v>
      </c>
    </row>
    <row r="9" ht="16.5" customHeight="1" spans="2:12">
      <c r="B9" s="81">
        <v>1</v>
      </c>
      <c r="C9" s="82"/>
      <c r="D9" s="82"/>
      <c r="E9" s="82"/>
      <c r="F9" s="83"/>
      <c r="G9" s="73">
        <v>2</v>
      </c>
      <c r="H9" s="73">
        <v>3</v>
      </c>
      <c r="I9" s="73">
        <v>4</v>
      </c>
      <c r="J9" s="73">
        <v>5</v>
      </c>
      <c r="K9" s="73" t="s">
        <v>11</v>
      </c>
      <c r="L9" s="73" t="s">
        <v>12</v>
      </c>
    </row>
    <row r="10" s="25" customFormat="1" spans="2:12">
      <c r="B10" s="126"/>
      <c r="C10" s="126"/>
      <c r="D10" s="126"/>
      <c r="E10" s="126"/>
      <c r="F10" s="126" t="s">
        <v>33</v>
      </c>
      <c r="G10" s="127">
        <v>782965</v>
      </c>
      <c r="H10" s="128"/>
      <c r="I10" s="127">
        <v>1295426</v>
      </c>
      <c r="J10" s="95">
        <v>1124990.51</v>
      </c>
      <c r="K10" s="106">
        <f>SUM(J10/G10*100)</f>
        <v>143.683371542789</v>
      </c>
      <c r="L10" s="106">
        <f>SUM(J10/I10*100)</f>
        <v>86.8432863011859</v>
      </c>
    </row>
    <row r="11" s="25" customFormat="1" spans="2:13">
      <c r="B11" s="126">
        <v>6</v>
      </c>
      <c r="C11" s="126"/>
      <c r="D11" s="126"/>
      <c r="E11" s="126"/>
      <c r="F11" s="126" t="s">
        <v>34</v>
      </c>
      <c r="G11" s="129">
        <v>782965</v>
      </c>
      <c r="H11" s="129"/>
      <c r="I11" s="127">
        <v>1295426</v>
      </c>
      <c r="J11" s="95">
        <v>1124990.51</v>
      </c>
      <c r="K11" s="106">
        <f t="shared" ref="K11:K43" si="0">SUM(J11/G11*100)</f>
        <v>143.683371542789</v>
      </c>
      <c r="L11" s="106">
        <f t="shared" ref="L11:L43" si="1">SUM(J11/I11*100)</f>
        <v>86.8432863011859</v>
      </c>
      <c r="M11" s="142"/>
    </row>
    <row r="12" s="25" customFormat="1" ht="25.5" spans="2:13">
      <c r="B12" s="84"/>
      <c r="C12" s="84"/>
      <c r="D12" s="84">
        <v>63</v>
      </c>
      <c r="E12" s="84"/>
      <c r="F12" s="121" t="s">
        <v>35</v>
      </c>
      <c r="G12" s="130">
        <v>139606</v>
      </c>
      <c r="H12" s="131"/>
      <c r="I12" s="85"/>
      <c r="J12" s="95">
        <v>110144.89</v>
      </c>
      <c r="K12" s="106">
        <f t="shared" si="0"/>
        <v>78.8969600160452</v>
      </c>
      <c r="L12" s="106" t="e">
        <f t="shared" si="1"/>
        <v>#DIV/0!</v>
      </c>
      <c r="M12" s="142"/>
    </row>
    <row r="13" s="25" customFormat="1" spans="2:13">
      <c r="B13" s="84"/>
      <c r="C13" s="84"/>
      <c r="D13" s="84"/>
      <c r="E13" s="84"/>
      <c r="F13" s="121" t="s">
        <v>36</v>
      </c>
      <c r="G13" s="130"/>
      <c r="H13" s="131"/>
      <c r="I13" s="85"/>
      <c r="J13" s="95"/>
      <c r="K13" s="106"/>
      <c r="L13" s="106"/>
      <c r="M13" s="142"/>
    </row>
    <row r="14" s="25" customFormat="1" spans="2:13">
      <c r="B14" s="84"/>
      <c r="C14" s="84"/>
      <c r="D14" s="84"/>
      <c r="E14" s="84"/>
      <c r="F14" s="121" t="s">
        <v>37</v>
      </c>
      <c r="G14" s="130">
        <v>139606</v>
      </c>
      <c r="H14" s="131"/>
      <c r="I14" s="85">
        <v>110451</v>
      </c>
      <c r="J14" s="95">
        <v>108252.1</v>
      </c>
      <c r="K14" s="106">
        <f t="shared" si="0"/>
        <v>77.5411515264387</v>
      </c>
      <c r="L14" s="106">
        <f t="shared" si="1"/>
        <v>98.0091624340205</v>
      </c>
      <c r="M14" s="142"/>
    </row>
    <row r="15" s="25" customFormat="1" spans="2:13">
      <c r="B15" s="84"/>
      <c r="C15" s="84"/>
      <c r="D15" s="84"/>
      <c r="E15" s="84">
        <v>634</v>
      </c>
      <c r="F15" s="121" t="s">
        <v>38</v>
      </c>
      <c r="G15" s="130">
        <v>0</v>
      </c>
      <c r="H15" s="131"/>
      <c r="I15" s="85"/>
      <c r="J15" s="95">
        <f>SUM(J16)</f>
        <v>0</v>
      </c>
      <c r="K15" s="106" t="e">
        <f t="shared" si="0"/>
        <v>#DIV/0!</v>
      </c>
      <c r="L15" s="106" t="e">
        <f t="shared" si="1"/>
        <v>#DIV/0!</v>
      </c>
      <c r="M15" s="142"/>
    </row>
    <row r="16" spans="2:13">
      <c r="B16" s="84"/>
      <c r="C16" s="84"/>
      <c r="D16" s="84"/>
      <c r="E16" s="84"/>
      <c r="F16" s="132" t="s">
        <v>39</v>
      </c>
      <c r="G16" s="133">
        <v>0</v>
      </c>
      <c r="H16" s="134"/>
      <c r="I16" s="86"/>
      <c r="J16" s="114">
        <v>0</v>
      </c>
      <c r="K16" s="96" t="e">
        <f t="shared" si="0"/>
        <v>#DIV/0!</v>
      </c>
      <c r="L16" s="96" t="e">
        <f t="shared" si="1"/>
        <v>#DIV/0!</v>
      </c>
      <c r="M16" s="143"/>
    </row>
    <row r="17" s="25" customFormat="1" ht="25.5" spans="2:13">
      <c r="B17" s="84"/>
      <c r="C17" s="84"/>
      <c r="D17" s="84"/>
      <c r="E17" s="84">
        <v>636</v>
      </c>
      <c r="F17" s="121" t="s">
        <v>40</v>
      </c>
      <c r="G17" s="130">
        <f>SUM(G18,G19)</f>
        <v>6449</v>
      </c>
      <c r="H17" s="131"/>
      <c r="I17" s="85"/>
      <c r="J17" s="95">
        <v>1892.79</v>
      </c>
      <c r="K17" s="106">
        <f t="shared" si="0"/>
        <v>29.3501318033804</v>
      </c>
      <c r="L17" s="106" t="e">
        <f t="shared" si="1"/>
        <v>#DIV/0!</v>
      </c>
      <c r="M17" s="142"/>
    </row>
    <row r="18" ht="25.5" spans="2:13">
      <c r="B18" s="84"/>
      <c r="C18" s="84"/>
      <c r="D18" s="84"/>
      <c r="E18" s="84"/>
      <c r="F18" s="132" t="s">
        <v>41</v>
      </c>
      <c r="G18" s="133">
        <v>6449</v>
      </c>
      <c r="H18" s="134"/>
      <c r="I18" s="86"/>
      <c r="J18" s="114">
        <v>1892.79</v>
      </c>
      <c r="K18" s="96">
        <f t="shared" si="0"/>
        <v>29.3501318033804</v>
      </c>
      <c r="L18" s="96" t="e">
        <f t="shared" si="1"/>
        <v>#DIV/0!</v>
      </c>
      <c r="M18" s="143"/>
    </row>
    <row r="19" ht="25.5" spans="2:13">
      <c r="B19" s="84"/>
      <c r="C19" s="84"/>
      <c r="D19" s="84"/>
      <c r="E19" s="84"/>
      <c r="F19" s="132" t="s">
        <v>42</v>
      </c>
      <c r="G19" s="133">
        <v>0</v>
      </c>
      <c r="H19" s="134"/>
      <c r="I19" s="86"/>
      <c r="J19" s="114">
        <v>0</v>
      </c>
      <c r="K19" s="96" t="e">
        <f t="shared" si="0"/>
        <v>#DIV/0!</v>
      </c>
      <c r="L19" s="96" t="e">
        <f t="shared" si="1"/>
        <v>#DIV/0!</v>
      </c>
      <c r="M19" s="143"/>
    </row>
    <row r="20" s="25" customFormat="1" spans="2:13">
      <c r="B20" s="84"/>
      <c r="C20" s="84"/>
      <c r="D20" s="84"/>
      <c r="E20" s="84">
        <v>638</v>
      </c>
      <c r="F20" s="121" t="s">
        <v>43</v>
      </c>
      <c r="G20" s="130"/>
      <c r="H20" s="131"/>
      <c r="I20" s="85"/>
      <c r="J20" s="95"/>
      <c r="K20" s="106" t="e">
        <f t="shared" si="0"/>
        <v>#DIV/0!</v>
      </c>
      <c r="L20" s="106" t="e">
        <f t="shared" si="1"/>
        <v>#DIV/0!</v>
      </c>
      <c r="M20" s="142"/>
    </row>
    <row r="21" spans="2:13">
      <c r="B21" s="84"/>
      <c r="C21" s="84"/>
      <c r="D21" s="84"/>
      <c r="E21" s="84"/>
      <c r="F21" s="132" t="s">
        <v>44</v>
      </c>
      <c r="G21" s="133"/>
      <c r="H21" s="134"/>
      <c r="I21" s="86"/>
      <c r="J21" s="114"/>
      <c r="K21" s="96" t="e">
        <f t="shared" si="0"/>
        <v>#DIV/0!</v>
      </c>
      <c r="L21" s="96" t="e">
        <f t="shared" si="1"/>
        <v>#DIV/0!</v>
      </c>
      <c r="M21" s="143"/>
    </row>
    <row r="22" s="25" customFormat="1" ht="25.5" spans="2:13">
      <c r="B22" s="84"/>
      <c r="C22" s="84"/>
      <c r="D22" s="84"/>
      <c r="E22" s="84">
        <v>639</v>
      </c>
      <c r="F22" s="121" t="s">
        <v>45</v>
      </c>
      <c r="G22" s="130"/>
      <c r="H22" s="131"/>
      <c r="I22" s="85"/>
      <c r="J22" s="95"/>
      <c r="K22" s="106" t="e">
        <f t="shared" si="0"/>
        <v>#DIV/0!</v>
      </c>
      <c r="L22" s="106" t="e">
        <f t="shared" si="1"/>
        <v>#DIV/0!</v>
      </c>
      <c r="M22" s="142"/>
    </row>
    <row r="23" ht="25.5" spans="2:13">
      <c r="B23" s="84"/>
      <c r="C23" s="84"/>
      <c r="D23" s="84"/>
      <c r="E23" s="84"/>
      <c r="F23" s="132" t="s">
        <v>46</v>
      </c>
      <c r="G23" s="133"/>
      <c r="H23" s="134"/>
      <c r="I23" s="86"/>
      <c r="J23" s="114"/>
      <c r="K23" s="96" t="e">
        <f t="shared" si="0"/>
        <v>#DIV/0!</v>
      </c>
      <c r="L23" s="96" t="e">
        <f t="shared" si="1"/>
        <v>#DIV/0!</v>
      </c>
      <c r="M23" s="143"/>
    </row>
    <row r="24" s="25" customFormat="1" spans="2:13">
      <c r="B24" s="84"/>
      <c r="C24" s="84"/>
      <c r="D24" s="84">
        <v>64</v>
      </c>
      <c r="E24" s="84"/>
      <c r="F24" s="121" t="s">
        <v>47</v>
      </c>
      <c r="G24" s="130">
        <v>1</v>
      </c>
      <c r="H24" s="131"/>
      <c r="I24" s="85">
        <v>0</v>
      </c>
      <c r="J24" s="95"/>
      <c r="K24" s="106">
        <f t="shared" si="0"/>
        <v>0</v>
      </c>
      <c r="L24" s="106" t="e">
        <f t="shared" si="1"/>
        <v>#DIV/0!</v>
      </c>
      <c r="M24" s="142"/>
    </row>
    <row r="25" s="25" customFormat="1" spans="2:13">
      <c r="B25" s="84"/>
      <c r="C25" s="84"/>
      <c r="D25" s="84"/>
      <c r="E25" s="84">
        <v>641</v>
      </c>
      <c r="F25" s="121" t="s">
        <v>48</v>
      </c>
      <c r="G25" s="130">
        <v>1</v>
      </c>
      <c r="H25" s="131"/>
      <c r="I25" s="85"/>
      <c r="J25" s="95"/>
      <c r="K25" s="106">
        <f t="shared" si="0"/>
        <v>0</v>
      </c>
      <c r="L25" s="106" t="e">
        <f t="shared" si="1"/>
        <v>#DIV/0!</v>
      </c>
      <c r="M25" s="142"/>
    </row>
    <row r="26" ht="25.5" spans="2:13">
      <c r="B26" s="84"/>
      <c r="C26" s="84"/>
      <c r="D26" s="84"/>
      <c r="E26" s="84"/>
      <c r="F26" s="132" t="s">
        <v>49</v>
      </c>
      <c r="G26" s="133">
        <v>1</v>
      </c>
      <c r="H26" s="134"/>
      <c r="I26" s="86"/>
      <c r="J26" s="114"/>
      <c r="K26" s="96">
        <f t="shared" si="0"/>
        <v>0</v>
      </c>
      <c r="L26" s="96" t="e">
        <f t="shared" si="1"/>
        <v>#DIV/0!</v>
      </c>
      <c r="M26" s="143"/>
    </row>
    <row r="27" s="25" customFormat="1" ht="38.25" spans="2:13">
      <c r="B27" s="84"/>
      <c r="C27" s="84"/>
      <c r="D27" s="84">
        <v>65</v>
      </c>
      <c r="E27" s="84"/>
      <c r="F27" s="121" t="s">
        <v>50</v>
      </c>
      <c r="G27" s="130">
        <v>149642</v>
      </c>
      <c r="H27" s="131"/>
      <c r="I27" s="85">
        <v>202194</v>
      </c>
      <c r="J27" s="95">
        <v>178657.18</v>
      </c>
      <c r="K27" s="106">
        <f t="shared" si="0"/>
        <v>119.389730155972</v>
      </c>
      <c r="L27" s="106">
        <f t="shared" si="1"/>
        <v>88.359288604014</v>
      </c>
      <c r="M27" s="142"/>
    </row>
    <row r="28" s="25" customFormat="1" spans="2:13">
      <c r="B28" s="84"/>
      <c r="C28" s="84"/>
      <c r="D28" s="84"/>
      <c r="E28" s="84">
        <v>652</v>
      </c>
      <c r="F28" s="121" t="s">
        <v>51</v>
      </c>
      <c r="G28" s="130">
        <v>149642</v>
      </c>
      <c r="H28" s="131"/>
      <c r="I28" s="85">
        <v>202194</v>
      </c>
      <c r="J28" s="95">
        <v>178657.18</v>
      </c>
      <c r="K28" s="106">
        <f t="shared" si="0"/>
        <v>119.389730155972</v>
      </c>
      <c r="L28" s="106">
        <f t="shared" si="1"/>
        <v>88.359288604014</v>
      </c>
      <c r="M28" s="142"/>
    </row>
    <row r="29" spans="2:13">
      <c r="B29" s="84"/>
      <c r="C29" s="84"/>
      <c r="D29" s="84"/>
      <c r="E29" s="84"/>
      <c r="F29" s="132" t="s">
        <v>52</v>
      </c>
      <c r="G29" s="133">
        <v>149642</v>
      </c>
      <c r="H29" s="134"/>
      <c r="I29" s="86">
        <v>202194</v>
      </c>
      <c r="J29" s="114">
        <v>178657.18</v>
      </c>
      <c r="K29" s="96">
        <f t="shared" si="0"/>
        <v>119.389730155972</v>
      </c>
      <c r="L29" s="96">
        <f t="shared" si="1"/>
        <v>88.359288604014</v>
      </c>
      <c r="M29" s="143"/>
    </row>
    <row r="30" s="25" customFormat="1" ht="38.25" spans="2:13">
      <c r="B30" s="84"/>
      <c r="C30" s="84"/>
      <c r="D30" s="84">
        <v>66</v>
      </c>
      <c r="E30" s="84"/>
      <c r="F30" s="121" t="s">
        <v>53</v>
      </c>
      <c r="G30" s="130"/>
      <c r="H30" s="131"/>
      <c r="I30" s="85"/>
      <c r="J30" s="95"/>
      <c r="K30" s="106" t="e">
        <f t="shared" si="0"/>
        <v>#DIV/0!</v>
      </c>
      <c r="L30" s="106" t="e">
        <f t="shared" si="1"/>
        <v>#DIV/0!</v>
      </c>
      <c r="M30" s="142"/>
    </row>
    <row r="31" s="25" customFormat="1" ht="25.5" spans="2:13">
      <c r="B31" s="84"/>
      <c r="C31" s="84"/>
      <c r="D31" s="84"/>
      <c r="E31" s="84">
        <v>661</v>
      </c>
      <c r="F31" s="121" t="s">
        <v>54</v>
      </c>
      <c r="G31" s="130"/>
      <c r="H31" s="131"/>
      <c r="I31" s="85"/>
      <c r="J31" s="95"/>
      <c r="K31" s="106" t="e">
        <f t="shared" si="0"/>
        <v>#DIV/0!</v>
      </c>
      <c r="L31" s="106" t="e">
        <f t="shared" si="1"/>
        <v>#DIV/0!</v>
      </c>
      <c r="M31" s="142"/>
    </row>
    <row r="32" spans="2:13">
      <c r="B32" s="84"/>
      <c r="C32" s="84"/>
      <c r="D32" s="84"/>
      <c r="E32" s="84"/>
      <c r="F32" s="132" t="s">
        <v>55</v>
      </c>
      <c r="G32" s="133"/>
      <c r="H32" s="134"/>
      <c r="I32" s="86"/>
      <c r="J32" s="114"/>
      <c r="K32" s="96" t="e">
        <f t="shared" si="0"/>
        <v>#DIV/0!</v>
      </c>
      <c r="L32" s="96" t="e">
        <f t="shared" si="1"/>
        <v>#DIV/0!</v>
      </c>
      <c r="M32" s="143"/>
    </row>
    <row r="33" s="25" customFormat="1" ht="38.25" spans="2:13">
      <c r="B33" s="84"/>
      <c r="C33" s="84"/>
      <c r="D33" s="84"/>
      <c r="E33" s="84">
        <v>663</v>
      </c>
      <c r="F33" s="121" t="s">
        <v>56</v>
      </c>
      <c r="G33" s="130">
        <v>0</v>
      </c>
      <c r="H33" s="131"/>
      <c r="I33" s="85"/>
      <c r="J33" s="95"/>
      <c r="K33" s="106" t="e">
        <f t="shared" si="0"/>
        <v>#DIV/0!</v>
      </c>
      <c r="L33" s="106" t="e">
        <f t="shared" si="1"/>
        <v>#DIV/0!</v>
      </c>
      <c r="M33" s="142"/>
    </row>
    <row r="34" spans="2:13">
      <c r="B34" s="84"/>
      <c r="C34" s="84"/>
      <c r="D34" s="84"/>
      <c r="E34" s="84"/>
      <c r="F34" s="132" t="s">
        <v>57</v>
      </c>
      <c r="G34" s="133">
        <v>0</v>
      </c>
      <c r="H34" s="134"/>
      <c r="I34" s="86"/>
      <c r="J34" s="114"/>
      <c r="K34" s="96" t="e">
        <f t="shared" si="0"/>
        <v>#DIV/0!</v>
      </c>
      <c r="L34" s="96" t="e">
        <f t="shared" si="1"/>
        <v>#DIV/0!</v>
      </c>
      <c r="M34" s="143"/>
    </row>
    <row r="35" spans="2:13">
      <c r="B35" s="84"/>
      <c r="C35" s="84"/>
      <c r="D35" s="84"/>
      <c r="E35" s="84"/>
      <c r="F35" s="132" t="s">
        <v>58</v>
      </c>
      <c r="G35" s="133">
        <v>0</v>
      </c>
      <c r="H35" s="134"/>
      <c r="I35" s="86"/>
      <c r="J35" s="114">
        <v>0</v>
      </c>
      <c r="K35" s="96" t="e">
        <f t="shared" si="0"/>
        <v>#DIV/0!</v>
      </c>
      <c r="L35" s="96" t="e">
        <f t="shared" si="1"/>
        <v>#DIV/0!</v>
      </c>
      <c r="M35" s="143"/>
    </row>
    <row r="36" s="25" customFormat="1" ht="25.5" spans="2:13">
      <c r="B36" s="84"/>
      <c r="C36" s="84"/>
      <c r="D36" s="84">
        <v>67</v>
      </c>
      <c r="E36" s="84"/>
      <c r="F36" s="135" t="s">
        <v>59</v>
      </c>
      <c r="G36" s="130">
        <v>493717</v>
      </c>
      <c r="H36" s="131"/>
      <c r="I36" s="85">
        <v>982781</v>
      </c>
      <c r="J36" s="95">
        <f>SUM(J37)</f>
        <v>836188.44</v>
      </c>
      <c r="K36" s="106">
        <f t="shared" si="0"/>
        <v>169.365940407156</v>
      </c>
      <c r="L36" s="106">
        <f t="shared" si="1"/>
        <v>85.0839037384728</v>
      </c>
      <c r="M36" s="142"/>
    </row>
    <row r="37" s="25" customFormat="1" ht="38.25" spans="2:13">
      <c r="B37" s="84"/>
      <c r="C37" s="84"/>
      <c r="D37" s="84"/>
      <c r="E37" s="84">
        <v>671</v>
      </c>
      <c r="F37" s="121" t="s">
        <v>60</v>
      </c>
      <c r="G37" s="130">
        <v>493717</v>
      </c>
      <c r="H37" s="131"/>
      <c r="I37" s="85">
        <v>721989</v>
      </c>
      <c r="J37" s="95">
        <f>SUM(J38:J39)</f>
        <v>836188.44</v>
      </c>
      <c r="K37" s="106">
        <f t="shared" si="0"/>
        <v>169.365940407156</v>
      </c>
      <c r="L37" s="106">
        <f t="shared" si="1"/>
        <v>115.817337937282</v>
      </c>
      <c r="M37" s="142"/>
    </row>
    <row r="38" ht="25.5" spans="2:13">
      <c r="B38" s="84"/>
      <c r="C38" s="84"/>
      <c r="D38" s="84"/>
      <c r="E38" s="84"/>
      <c r="F38" s="132" t="s">
        <v>61</v>
      </c>
      <c r="G38" s="133">
        <v>493717</v>
      </c>
      <c r="H38" s="134"/>
      <c r="I38" s="86">
        <v>721989</v>
      </c>
      <c r="J38" s="114">
        <v>554524.44</v>
      </c>
      <c r="K38" s="96">
        <f t="shared" si="0"/>
        <v>112.316254048372</v>
      </c>
      <c r="L38" s="96">
        <f t="shared" si="1"/>
        <v>76.8051092191155</v>
      </c>
      <c r="M38" s="143"/>
    </row>
    <row r="39" ht="25.5" spans="2:13">
      <c r="B39" s="84"/>
      <c r="C39" s="84"/>
      <c r="D39" s="84"/>
      <c r="E39" s="84"/>
      <c r="F39" s="132" t="s">
        <v>62</v>
      </c>
      <c r="G39" s="133"/>
      <c r="H39" s="134"/>
      <c r="I39" s="86">
        <v>260792</v>
      </c>
      <c r="J39" s="114">
        <v>281664</v>
      </c>
      <c r="K39" s="96" t="e">
        <f t="shared" si="0"/>
        <v>#DIV/0!</v>
      </c>
      <c r="L39" s="96">
        <f t="shared" si="1"/>
        <v>108.003312985061</v>
      </c>
      <c r="M39" s="143"/>
    </row>
    <row r="40" s="25" customFormat="1" spans="2:13">
      <c r="B40" s="84">
        <v>7</v>
      </c>
      <c r="C40" s="84"/>
      <c r="D40" s="84"/>
      <c r="E40" s="84"/>
      <c r="F40" s="121" t="s">
        <v>63</v>
      </c>
      <c r="G40" s="130">
        <v>0</v>
      </c>
      <c r="H40" s="131"/>
      <c r="I40" s="85">
        <v>0</v>
      </c>
      <c r="J40" s="95">
        <v>0</v>
      </c>
      <c r="K40" s="106" t="e">
        <f t="shared" si="0"/>
        <v>#DIV/0!</v>
      </c>
      <c r="L40" s="106" t="e">
        <f t="shared" si="1"/>
        <v>#DIV/0!</v>
      </c>
      <c r="M40" s="142"/>
    </row>
    <row r="41" spans="2:13">
      <c r="B41" s="84"/>
      <c r="C41" s="84"/>
      <c r="D41" s="84"/>
      <c r="E41" s="84"/>
      <c r="F41" s="132" t="s">
        <v>64</v>
      </c>
      <c r="G41" s="133">
        <v>0</v>
      </c>
      <c r="H41" s="131"/>
      <c r="I41" s="86"/>
      <c r="J41" s="114">
        <v>0</v>
      </c>
      <c r="K41" s="96" t="e">
        <f t="shared" si="0"/>
        <v>#DIV/0!</v>
      </c>
      <c r="L41" s="96" t="e">
        <f t="shared" si="1"/>
        <v>#DIV/0!</v>
      </c>
      <c r="M41" s="143"/>
    </row>
    <row r="42" s="25" customFormat="1" spans="2:13">
      <c r="B42" s="84"/>
      <c r="C42" s="84"/>
      <c r="D42" s="84"/>
      <c r="E42" s="84">
        <v>721</v>
      </c>
      <c r="F42" s="121" t="s">
        <v>65</v>
      </c>
      <c r="G42" s="136">
        <v>0</v>
      </c>
      <c r="H42" s="137"/>
      <c r="I42" s="85">
        <v>0</v>
      </c>
      <c r="J42" s="95">
        <v>0</v>
      </c>
      <c r="K42" s="106" t="e">
        <f t="shared" si="0"/>
        <v>#DIV/0!</v>
      </c>
      <c r="L42" s="106" t="e">
        <f t="shared" si="1"/>
        <v>#DIV/0!</v>
      </c>
      <c r="M42" s="142"/>
    </row>
    <row r="43" spans="2:13">
      <c r="B43" s="84"/>
      <c r="C43" s="84"/>
      <c r="D43" s="84"/>
      <c r="E43" s="84"/>
      <c r="F43" s="132" t="s">
        <v>66</v>
      </c>
      <c r="G43" s="133">
        <v>0</v>
      </c>
      <c r="H43" s="134"/>
      <c r="I43" s="86"/>
      <c r="J43" s="114">
        <v>0</v>
      </c>
      <c r="K43" s="96" t="e">
        <f t="shared" si="0"/>
        <v>#DIV/0!</v>
      </c>
      <c r="L43" s="78" t="e">
        <f t="shared" si="1"/>
        <v>#DIV/0!</v>
      </c>
      <c r="M43" s="143"/>
    </row>
    <row r="44" ht="26.5" customHeight="1" spans="2:12">
      <c r="B44" s="81" t="s">
        <v>4</v>
      </c>
      <c r="C44" s="82"/>
      <c r="D44" s="82"/>
      <c r="E44" s="82"/>
      <c r="F44" s="83"/>
      <c r="G44" s="73" t="s">
        <v>5</v>
      </c>
      <c r="H44" s="73"/>
      <c r="I44" s="73" t="s">
        <v>7</v>
      </c>
      <c r="J44" s="73" t="s">
        <v>8</v>
      </c>
      <c r="K44" s="73" t="s">
        <v>9</v>
      </c>
      <c r="L44" s="73" t="s">
        <v>10</v>
      </c>
    </row>
    <row r="45" ht="12.75" customHeight="1" spans="2:12">
      <c r="B45" s="81">
        <v>1</v>
      </c>
      <c r="C45" s="82"/>
      <c r="D45" s="82"/>
      <c r="E45" s="82"/>
      <c r="F45" s="83"/>
      <c r="G45" s="73">
        <v>2</v>
      </c>
      <c r="H45" s="73"/>
      <c r="I45" s="73">
        <v>4</v>
      </c>
      <c r="J45" s="73">
        <v>5</v>
      </c>
      <c r="K45" s="73" t="s">
        <v>11</v>
      </c>
      <c r="L45" s="73" t="s">
        <v>12</v>
      </c>
    </row>
    <row r="46" s="25" customFormat="1" ht="15.75" spans="2:12">
      <c r="B46" s="84"/>
      <c r="C46" s="84"/>
      <c r="D46" s="84"/>
      <c r="E46" s="84"/>
      <c r="F46" s="84" t="s">
        <v>67</v>
      </c>
      <c r="G46" s="94">
        <v>838438</v>
      </c>
      <c r="H46" s="138"/>
      <c r="I46" s="85">
        <v>1295426</v>
      </c>
      <c r="J46" s="95">
        <v>1078285.1</v>
      </c>
      <c r="K46" s="106">
        <f>SUM(J46/G46*100)</f>
        <v>128.606420510521</v>
      </c>
      <c r="L46" s="106">
        <f>SUM(J46/I46*100)</f>
        <v>83.237876960938</v>
      </c>
    </row>
    <row r="47" s="25" customFormat="1" spans="2:12">
      <c r="B47" s="84"/>
      <c r="C47" s="84"/>
      <c r="D47" s="84"/>
      <c r="E47" s="84"/>
      <c r="F47" s="84" t="s">
        <v>68</v>
      </c>
      <c r="G47" s="94">
        <v>838438</v>
      </c>
      <c r="H47" s="131"/>
      <c r="I47" s="85">
        <v>1295426</v>
      </c>
      <c r="J47" s="95">
        <v>1078285.1</v>
      </c>
      <c r="K47" s="106">
        <f t="shared" ref="K47:K109" si="2">SUM(J47/G47*100)</f>
        <v>128.606420510521</v>
      </c>
      <c r="L47" s="106">
        <f t="shared" ref="L47:L109" si="3">SUM(J47/I47*100)</f>
        <v>83.237876960938</v>
      </c>
    </row>
    <row r="48" s="25" customFormat="1" spans="2:12">
      <c r="B48" s="84">
        <v>3</v>
      </c>
      <c r="C48" s="84"/>
      <c r="D48" s="84"/>
      <c r="E48" s="84"/>
      <c r="F48" s="121" t="s">
        <v>69</v>
      </c>
      <c r="G48" s="94">
        <v>838438</v>
      </c>
      <c r="H48" s="131"/>
      <c r="I48" s="85">
        <v>1295426</v>
      </c>
      <c r="J48" s="95">
        <v>1078285.1</v>
      </c>
      <c r="K48" s="106">
        <f t="shared" si="2"/>
        <v>128.606420510521</v>
      </c>
      <c r="L48" s="106">
        <f t="shared" si="3"/>
        <v>83.237876960938</v>
      </c>
    </row>
    <row r="49" s="25" customFormat="1" spans="2:12">
      <c r="B49" s="89"/>
      <c r="C49" s="89"/>
      <c r="D49" s="89">
        <v>31</v>
      </c>
      <c r="E49" s="89"/>
      <c r="F49" s="121" t="s">
        <v>70</v>
      </c>
      <c r="G49" s="94">
        <v>651497</v>
      </c>
      <c r="H49" s="131"/>
      <c r="I49" s="85">
        <v>1010291</v>
      </c>
      <c r="J49" s="95">
        <f>SUM(J50,J54,J56)</f>
        <v>876041.17</v>
      </c>
      <c r="K49" s="106">
        <f t="shared" si="2"/>
        <v>134.465879351708</v>
      </c>
      <c r="L49" s="106">
        <f t="shared" si="3"/>
        <v>86.7117662138928</v>
      </c>
    </row>
    <row r="50" s="25" customFormat="1" spans="2:12">
      <c r="B50" s="89"/>
      <c r="C50" s="89"/>
      <c r="D50" s="89"/>
      <c r="E50" s="89">
        <v>311</v>
      </c>
      <c r="F50" s="121" t="s">
        <v>71</v>
      </c>
      <c r="G50" s="94">
        <v>532223</v>
      </c>
      <c r="H50" s="131"/>
      <c r="I50" s="85"/>
      <c r="J50" s="95">
        <v>727873.63</v>
      </c>
      <c r="K50" s="106">
        <f t="shared" si="2"/>
        <v>136.761024983888</v>
      </c>
      <c r="L50" s="106" t="e">
        <f t="shared" si="3"/>
        <v>#DIV/0!</v>
      </c>
    </row>
    <row r="51" spans="2:12">
      <c r="B51" s="88"/>
      <c r="C51" s="88"/>
      <c r="D51" s="99"/>
      <c r="E51" s="99"/>
      <c r="F51" s="132" t="s">
        <v>72</v>
      </c>
      <c r="G51" s="139">
        <v>520471</v>
      </c>
      <c r="H51" s="134"/>
      <c r="I51" s="86"/>
      <c r="J51" s="114">
        <v>713204.93</v>
      </c>
      <c r="K51" s="96">
        <f t="shared" si="2"/>
        <v>137.030676060722</v>
      </c>
      <c r="L51" s="96" t="e">
        <f t="shared" si="3"/>
        <v>#DIV/0!</v>
      </c>
    </row>
    <row r="52" spans="2:12">
      <c r="B52" s="88"/>
      <c r="C52" s="88"/>
      <c r="D52" s="88"/>
      <c r="E52" s="88"/>
      <c r="F52" s="132" t="s">
        <v>73</v>
      </c>
      <c r="G52" s="139">
        <v>11752</v>
      </c>
      <c r="H52" s="134"/>
      <c r="I52" s="86"/>
      <c r="J52" s="114">
        <v>14668.7</v>
      </c>
      <c r="K52" s="96">
        <f t="shared" si="2"/>
        <v>124.818754254595</v>
      </c>
      <c r="L52" s="96" t="e">
        <f t="shared" si="3"/>
        <v>#DIV/0!</v>
      </c>
    </row>
    <row r="53" spans="2:12">
      <c r="B53" s="88"/>
      <c r="C53" s="89"/>
      <c r="D53" s="88"/>
      <c r="E53" s="88"/>
      <c r="F53" s="132" t="s">
        <v>74</v>
      </c>
      <c r="G53" s="139"/>
      <c r="H53" s="134"/>
      <c r="I53" s="86"/>
      <c r="J53" s="114"/>
      <c r="K53" s="96" t="e">
        <f t="shared" si="2"/>
        <v>#DIV/0!</v>
      </c>
      <c r="L53" s="96" t="e">
        <f t="shared" si="3"/>
        <v>#DIV/0!</v>
      </c>
    </row>
    <row r="54" s="25" customFormat="1" spans="2:12">
      <c r="B54" s="89"/>
      <c r="C54" s="89"/>
      <c r="D54" s="140"/>
      <c r="E54" s="140">
        <v>312</v>
      </c>
      <c r="F54" s="121" t="s">
        <v>75</v>
      </c>
      <c r="G54" s="94">
        <f>SUM(G55)</f>
        <v>31457</v>
      </c>
      <c r="H54" s="131"/>
      <c r="I54" s="85"/>
      <c r="J54" s="95">
        <f>SUM(J55)</f>
        <v>28068.4</v>
      </c>
      <c r="K54" s="106">
        <f t="shared" si="2"/>
        <v>89.2278348221382</v>
      </c>
      <c r="L54" s="106" t="e">
        <f t="shared" si="3"/>
        <v>#DIV/0!</v>
      </c>
    </row>
    <row r="55" spans="2:12">
      <c r="B55" s="88"/>
      <c r="C55" s="88"/>
      <c r="D55" s="99"/>
      <c r="E55" s="99"/>
      <c r="F55" s="132" t="s">
        <v>76</v>
      </c>
      <c r="G55" s="139">
        <v>31457</v>
      </c>
      <c r="H55" s="134"/>
      <c r="I55" s="86"/>
      <c r="J55" s="114">
        <v>28068.4</v>
      </c>
      <c r="K55" s="96">
        <f t="shared" si="2"/>
        <v>89.2278348221382</v>
      </c>
      <c r="L55" s="96" t="e">
        <f t="shared" si="3"/>
        <v>#DIV/0!</v>
      </c>
    </row>
    <row r="56" s="25" customFormat="1" spans="2:12">
      <c r="B56" s="89"/>
      <c r="C56" s="89"/>
      <c r="D56" s="89"/>
      <c r="E56" s="89">
        <v>313</v>
      </c>
      <c r="F56" s="121" t="s">
        <v>77</v>
      </c>
      <c r="G56" s="94">
        <v>87817</v>
      </c>
      <c r="H56" s="131"/>
      <c r="I56" s="85"/>
      <c r="J56" s="95">
        <f>SUM(J57:J58)</f>
        <v>120099.14</v>
      </c>
      <c r="K56" s="106">
        <f t="shared" si="2"/>
        <v>136.760695537311</v>
      </c>
      <c r="L56" s="106" t="e">
        <f t="shared" si="3"/>
        <v>#DIV/0!</v>
      </c>
    </row>
    <row r="57" spans="2:12">
      <c r="B57" s="84"/>
      <c r="C57" s="84"/>
      <c r="D57" s="84"/>
      <c r="E57" s="84"/>
      <c r="F57" s="132" t="s">
        <v>78</v>
      </c>
      <c r="G57" s="139">
        <v>87817</v>
      </c>
      <c r="H57" s="134"/>
      <c r="I57" s="77"/>
      <c r="J57" s="114">
        <v>120099.14</v>
      </c>
      <c r="K57" s="96">
        <f t="shared" si="2"/>
        <v>136.760695537311</v>
      </c>
      <c r="L57" s="96" t="e">
        <f t="shared" si="3"/>
        <v>#DIV/0!</v>
      </c>
    </row>
    <row r="58" ht="25.5" spans="2:12">
      <c r="B58" s="84"/>
      <c r="C58" s="84"/>
      <c r="D58" s="89"/>
      <c r="E58" s="89"/>
      <c r="F58" s="132" t="s">
        <v>79</v>
      </c>
      <c r="G58" s="139">
        <v>0</v>
      </c>
      <c r="H58" s="134"/>
      <c r="I58" s="77"/>
      <c r="J58" s="114">
        <v>0</v>
      </c>
      <c r="K58" s="96" t="e">
        <f t="shared" si="2"/>
        <v>#DIV/0!</v>
      </c>
      <c r="L58" s="96" t="e">
        <f t="shared" si="3"/>
        <v>#DIV/0!</v>
      </c>
    </row>
    <row r="59" s="25" customFormat="1" spans="2:12">
      <c r="B59" s="84"/>
      <c r="C59" s="84"/>
      <c r="D59" s="89">
        <v>32</v>
      </c>
      <c r="E59" s="89"/>
      <c r="F59" s="121" t="s">
        <v>80</v>
      </c>
      <c r="G59" s="94">
        <f>SUM(G60,G64,G71,G81,G83)</f>
        <v>178448</v>
      </c>
      <c r="H59" s="131"/>
      <c r="I59" s="104">
        <v>266346</v>
      </c>
      <c r="J59" s="95">
        <f>SUM(J60,J64,J71,J81,J83)</f>
        <v>199309.45</v>
      </c>
      <c r="K59" s="106">
        <f t="shared" si="2"/>
        <v>111.690492468394</v>
      </c>
      <c r="L59" s="106">
        <f t="shared" si="3"/>
        <v>74.8310280612436</v>
      </c>
    </row>
    <row r="60" s="25" customFormat="1" spans="2:12">
      <c r="B60" s="84"/>
      <c r="C60" s="84"/>
      <c r="D60" s="89"/>
      <c r="E60" s="89">
        <v>321</v>
      </c>
      <c r="F60" s="121" t="s">
        <v>81</v>
      </c>
      <c r="G60" s="94">
        <f>SUM(G61:G63)</f>
        <v>18831</v>
      </c>
      <c r="H60" s="131"/>
      <c r="I60" s="104"/>
      <c r="J60" s="95">
        <f>SUM(J61:J63)</f>
        <v>25837.02</v>
      </c>
      <c r="K60" s="106">
        <f t="shared" si="2"/>
        <v>137.204715628485</v>
      </c>
      <c r="L60" s="106" t="e">
        <f t="shared" si="3"/>
        <v>#DIV/0!</v>
      </c>
    </row>
    <row r="61" spans="2:12">
      <c r="B61" s="84"/>
      <c r="C61" s="84"/>
      <c r="D61" s="89"/>
      <c r="E61" s="89"/>
      <c r="F61" s="132" t="s">
        <v>82</v>
      </c>
      <c r="G61" s="139">
        <v>2099</v>
      </c>
      <c r="H61" s="141"/>
      <c r="I61" s="77"/>
      <c r="J61" s="114">
        <v>899.12</v>
      </c>
      <c r="K61" s="96">
        <f t="shared" si="2"/>
        <v>42.835636017151</v>
      </c>
      <c r="L61" s="96" t="e">
        <f t="shared" si="3"/>
        <v>#DIV/0!</v>
      </c>
    </row>
    <row r="62" ht="25.5" spans="2:12">
      <c r="B62" s="84"/>
      <c r="C62" s="84"/>
      <c r="D62" s="89"/>
      <c r="E62" s="89"/>
      <c r="F62" s="132" t="s">
        <v>83</v>
      </c>
      <c r="G62" s="139">
        <v>13474</v>
      </c>
      <c r="H62" s="141"/>
      <c r="I62" s="77"/>
      <c r="J62" s="114">
        <v>24524.08</v>
      </c>
      <c r="K62" s="96">
        <f t="shared" si="2"/>
        <v>182.010390381475</v>
      </c>
      <c r="L62" s="96" t="e">
        <f t="shared" si="3"/>
        <v>#DIV/0!</v>
      </c>
    </row>
    <row r="63" spans="2:12">
      <c r="B63" s="84"/>
      <c r="C63" s="84"/>
      <c r="D63" s="89"/>
      <c r="E63" s="89"/>
      <c r="F63" s="132" t="s">
        <v>84</v>
      </c>
      <c r="G63" s="139">
        <v>3258</v>
      </c>
      <c r="H63" s="141"/>
      <c r="I63" s="77"/>
      <c r="J63" s="114">
        <v>413.82</v>
      </c>
      <c r="K63" s="96">
        <f t="shared" si="2"/>
        <v>12.7016574585635</v>
      </c>
      <c r="L63" s="96" t="e">
        <f t="shared" si="3"/>
        <v>#DIV/0!</v>
      </c>
    </row>
    <row r="64" s="25" customFormat="1" spans="2:12">
      <c r="B64" s="84"/>
      <c r="C64" s="84"/>
      <c r="D64" s="89"/>
      <c r="E64" s="89">
        <v>322</v>
      </c>
      <c r="F64" s="121" t="s">
        <v>85</v>
      </c>
      <c r="G64" s="94">
        <f>SUM(G65:G70)</f>
        <v>111921</v>
      </c>
      <c r="H64" s="131"/>
      <c r="I64" s="104"/>
      <c r="J64" s="95">
        <f>SUM(J65:J70)</f>
        <v>116366.14</v>
      </c>
      <c r="K64" s="106">
        <f t="shared" si="2"/>
        <v>103.971676450353</v>
      </c>
      <c r="L64" s="106" t="e">
        <f t="shared" si="3"/>
        <v>#DIV/0!</v>
      </c>
    </row>
    <row r="65" spans="2:12">
      <c r="B65" s="84"/>
      <c r="C65" s="84"/>
      <c r="D65" s="89"/>
      <c r="E65" s="89"/>
      <c r="F65" s="132" t="s">
        <v>86</v>
      </c>
      <c r="G65" s="139">
        <v>13724</v>
      </c>
      <c r="H65" s="141"/>
      <c r="I65" s="77"/>
      <c r="J65" s="114">
        <v>16838.73</v>
      </c>
      <c r="K65" s="96">
        <f t="shared" si="2"/>
        <v>122.695496939668</v>
      </c>
      <c r="L65" s="96" t="e">
        <f t="shared" si="3"/>
        <v>#DIV/0!</v>
      </c>
    </row>
    <row r="66" spans="2:12">
      <c r="B66" s="84"/>
      <c r="C66" s="84"/>
      <c r="D66" s="89"/>
      <c r="E66" s="89"/>
      <c r="F66" s="132" t="s">
        <v>87</v>
      </c>
      <c r="G66" s="139">
        <v>50322</v>
      </c>
      <c r="H66" s="141"/>
      <c r="I66" s="77"/>
      <c r="J66" s="114">
        <v>61272.45</v>
      </c>
      <c r="K66" s="96">
        <f t="shared" si="2"/>
        <v>121.760760701085</v>
      </c>
      <c r="L66" s="96" t="e">
        <f t="shared" si="3"/>
        <v>#DIV/0!</v>
      </c>
    </row>
    <row r="67" spans="2:12">
      <c r="B67" s="84"/>
      <c r="C67" s="84"/>
      <c r="D67" s="89"/>
      <c r="E67" s="89"/>
      <c r="F67" s="132" t="s">
        <v>88</v>
      </c>
      <c r="G67" s="139">
        <v>34659</v>
      </c>
      <c r="H67" s="141"/>
      <c r="I67" s="77"/>
      <c r="J67" s="114">
        <v>26532.19</v>
      </c>
      <c r="K67" s="96">
        <f t="shared" si="2"/>
        <v>76.5520932513921</v>
      </c>
      <c r="L67" s="96" t="e">
        <f t="shared" si="3"/>
        <v>#DIV/0!</v>
      </c>
    </row>
    <row r="68" ht="25.5" spans="2:12">
      <c r="B68" s="84"/>
      <c r="C68" s="84"/>
      <c r="D68" s="89"/>
      <c r="E68" s="89"/>
      <c r="F68" s="132" t="s">
        <v>89</v>
      </c>
      <c r="G68" s="139">
        <v>8905</v>
      </c>
      <c r="H68" s="141"/>
      <c r="I68" s="77"/>
      <c r="J68" s="114">
        <v>6085.2</v>
      </c>
      <c r="K68" s="96">
        <f t="shared" si="2"/>
        <v>68.3346434587311</v>
      </c>
      <c r="L68" s="96" t="e">
        <f t="shared" si="3"/>
        <v>#DIV/0!</v>
      </c>
    </row>
    <row r="69" spans="2:12">
      <c r="B69" s="84"/>
      <c r="C69" s="84"/>
      <c r="D69" s="89"/>
      <c r="E69" s="89"/>
      <c r="F69" s="132" t="s">
        <v>90</v>
      </c>
      <c r="G69" s="139">
        <v>2204</v>
      </c>
      <c r="H69" s="141"/>
      <c r="I69" s="77"/>
      <c r="J69" s="114">
        <v>461.16</v>
      </c>
      <c r="K69" s="96">
        <f t="shared" si="2"/>
        <v>20.9237749546279</v>
      </c>
      <c r="L69" s="96" t="e">
        <f t="shared" si="3"/>
        <v>#DIV/0!</v>
      </c>
    </row>
    <row r="70" spans="2:12">
      <c r="B70" s="84"/>
      <c r="C70" s="84"/>
      <c r="D70" s="89"/>
      <c r="E70" s="89"/>
      <c r="F70" s="132" t="s">
        <v>91</v>
      </c>
      <c r="G70" s="139">
        <v>2107</v>
      </c>
      <c r="H70" s="141"/>
      <c r="I70" s="77"/>
      <c r="J70" s="114">
        <v>5176.41</v>
      </c>
      <c r="K70" s="96">
        <f t="shared" si="2"/>
        <v>245.676791646891</v>
      </c>
      <c r="L70" s="96" t="e">
        <f t="shared" si="3"/>
        <v>#DIV/0!</v>
      </c>
    </row>
    <row r="71" s="25" customFormat="1" spans="2:12">
      <c r="B71" s="84"/>
      <c r="C71" s="84"/>
      <c r="D71" s="89"/>
      <c r="E71" s="89">
        <v>323</v>
      </c>
      <c r="F71" s="121" t="s">
        <v>92</v>
      </c>
      <c r="G71" s="94">
        <f>SUM(G72:G80)</f>
        <v>42436</v>
      </c>
      <c r="H71" s="131"/>
      <c r="I71" s="104"/>
      <c r="J71" s="95">
        <v>48656.64</v>
      </c>
      <c r="K71" s="106">
        <f t="shared" si="2"/>
        <v>114.658874540484</v>
      </c>
      <c r="L71" s="106" t="e">
        <f t="shared" si="3"/>
        <v>#DIV/0!</v>
      </c>
    </row>
    <row r="72" spans="2:12">
      <c r="B72" s="84"/>
      <c r="C72" s="84"/>
      <c r="D72" s="89"/>
      <c r="E72" s="89"/>
      <c r="F72" s="132" t="s">
        <v>93</v>
      </c>
      <c r="G72" s="139">
        <v>1515</v>
      </c>
      <c r="H72" s="141"/>
      <c r="I72" s="77"/>
      <c r="J72" s="114">
        <v>3092.8</v>
      </c>
      <c r="K72" s="96">
        <f t="shared" si="2"/>
        <v>204.145214521452</v>
      </c>
      <c r="L72" s="96" t="e">
        <f t="shared" si="3"/>
        <v>#DIV/0!</v>
      </c>
    </row>
    <row r="73" spans="2:12">
      <c r="B73" s="84"/>
      <c r="C73" s="84"/>
      <c r="D73" s="89"/>
      <c r="E73" s="89"/>
      <c r="F73" s="132" t="s">
        <v>94</v>
      </c>
      <c r="G73" s="139">
        <v>16595</v>
      </c>
      <c r="H73" s="141"/>
      <c r="I73" s="77"/>
      <c r="J73" s="114">
        <v>17160.42</v>
      </c>
      <c r="K73" s="96">
        <f t="shared" si="2"/>
        <v>103.407170834589</v>
      </c>
      <c r="L73" s="96" t="e">
        <f t="shared" si="3"/>
        <v>#DIV/0!</v>
      </c>
    </row>
    <row r="74" spans="2:12">
      <c r="B74" s="84"/>
      <c r="C74" s="84"/>
      <c r="D74" s="89"/>
      <c r="E74" s="89"/>
      <c r="F74" s="132" t="s">
        <v>95</v>
      </c>
      <c r="G74" s="139">
        <v>0</v>
      </c>
      <c r="H74" s="141"/>
      <c r="I74" s="77"/>
      <c r="J74" s="114">
        <v>3586.16</v>
      </c>
      <c r="K74" s="96" t="e">
        <f t="shared" si="2"/>
        <v>#DIV/0!</v>
      </c>
      <c r="L74" s="96" t="e">
        <f t="shared" si="3"/>
        <v>#DIV/0!</v>
      </c>
    </row>
    <row r="75" spans="2:12">
      <c r="B75" s="84"/>
      <c r="C75" s="84"/>
      <c r="D75" s="89"/>
      <c r="E75" s="89"/>
      <c r="F75" s="132" t="s">
        <v>96</v>
      </c>
      <c r="G75" s="139">
        <v>7888</v>
      </c>
      <c r="H75" s="141"/>
      <c r="I75" s="77"/>
      <c r="J75" s="114">
        <v>7354.83</v>
      </c>
      <c r="K75" s="96">
        <f t="shared" si="2"/>
        <v>93.2407454361055</v>
      </c>
      <c r="L75" s="96" t="e">
        <f t="shared" si="3"/>
        <v>#DIV/0!</v>
      </c>
    </row>
    <row r="76" spans="2:12">
      <c r="B76" s="84"/>
      <c r="C76" s="84"/>
      <c r="D76" s="89"/>
      <c r="E76" s="89"/>
      <c r="F76" s="132" t="s">
        <v>97</v>
      </c>
      <c r="G76" s="139">
        <v>9284</v>
      </c>
      <c r="H76" s="141"/>
      <c r="I76" s="77"/>
      <c r="J76" s="114">
        <v>5144.79</v>
      </c>
      <c r="K76" s="96">
        <f t="shared" si="2"/>
        <v>55.4156613528651</v>
      </c>
      <c r="L76" s="96" t="e">
        <f t="shared" si="3"/>
        <v>#DIV/0!</v>
      </c>
    </row>
    <row r="77" spans="2:12">
      <c r="B77" s="84"/>
      <c r="C77" s="84"/>
      <c r="D77" s="89"/>
      <c r="E77" s="89"/>
      <c r="F77" s="132" t="s">
        <v>98</v>
      </c>
      <c r="G77" s="139">
        <v>2647</v>
      </c>
      <c r="H77" s="141"/>
      <c r="I77" s="77"/>
      <c r="J77" s="114">
        <v>3142.1</v>
      </c>
      <c r="K77" s="96">
        <f t="shared" si="2"/>
        <v>118.704193426521</v>
      </c>
      <c r="L77" s="96" t="e">
        <f t="shared" si="3"/>
        <v>#DIV/0!</v>
      </c>
    </row>
    <row r="78" spans="2:12">
      <c r="B78" s="84"/>
      <c r="C78" s="84"/>
      <c r="D78" s="89"/>
      <c r="E78" s="89"/>
      <c r="F78" s="132" t="s">
        <v>99</v>
      </c>
      <c r="G78" s="139">
        <v>2043</v>
      </c>
      <c r="H78" s="141"/>
      <c r="I78" s="77"/>
      <c r="J78" s="114">
        <v>4487.1</v>
      </c>
      <c r="K78" s="96">
        <f t="shared" si="2"/>
        <v>219.632892804699</v>
      </c>
      <c r="L78" s="96" t="e">
        <f t="shared" si="3"/>
        <v>#DIV/0!</v>
      </c>
    </row>
    <row r="79" spans="2:12">
      <c r="B79" s="84"/>
      <c r="C79" s="84"/>
      <c r="D79" s="89"/>
      <c r="E79" s="89"/>
      <c r="F79" s="132" t="s">
        <v>100</v>
      </c>
      <c r="G79" s="139">
        <v>2464</v>
      </c>
      <c r="H79" s="141"/>
      <c r="I79" s="77"/>
      <c r="J79" s="114">
        <v>4601.44</v>
      </c>
      <c r="K79" s="96">
        <f t="shared" si="2"/>
        <v>186.746753246753</v>
      </c>
      <c r="L79" s="96" t="e">
        <f t="shared" si="3"/>
        <v>#DIV/0!</v>
      </c>
    </row>
    <row r="80" spans="2:12">
      <c r="B80" s="84"/>
      <c r="C80" s="84"/>
      <c r="D80" s="89"/>
      <c r="E80" s="89"/>
      <c r="F80" s="132" t="s">
        <v>101</v>
      </c>
      <c r="G80" s="139">
        <v>0</v>
      </c>
      <c r="H80" s="141"/>
      <c r="I80" s="77"/>
      <c r="J80" s="114">
        <v>150</v>
      </c>
      <c r="K80" s="96" t="e">
        <f t="shared" si="2"/>
        <v>#DIV/0!</v>
      </c>
      <c r="L80" s="96" t="e">
        <f t="shared" si="3"/>
        <v>#DIV/0!</v>
      </c>
    </row>
    <row r="81" s="25" customFormat="1" ht="25.5" spans="2:12">
      <c r="B81" s="84"/>
      <c r="C81" s="84"/>
      <c r="D81" s="89"/>
      <c r="E81" s="89">
        <v>324</v>
      </c>
      <c r="F81" s="121" t="s">
        <v>102</v>
      </c>
      <c r="G81" s="94">
        <v>0</v>
      </c>
      <c r="H81" s="131"/>
      <c r="I81" s="104"/>
      <c r="J81" s="95">
        <f>SUM(J82)</f>
        <v>0</v>
      </c>
      <c r="K81" s="106" t="e">
        <f t="shared" si="2"/>
        <v>#DIV/0!</v>
      </c>
      <c r="L81" s="106" t="e">
        <f t="shared" si="3"/>
        <v>#DIV/0!</v>
      </c>
    </row>
    <row r="82" ht="25.5" spans="2:12">
      <c r="B82" s="84"/>
      <c r="C82" s="84"/>
      <c r="D82" s="89"/>
      <c r="E82" s="89"/>
      <c r="F82" s="132" t="s">
        <v>103</v>
      </c>
      <c r="G82" s="139">
        <v>0</v>
      </c>
      <c r="H82" s="141"/>
      <c r="I82" s="77"/>
      <c r="J82" s="114">
        <v>0</v>
      </c>
      <c r="K82" s="96" t="e">
        <f t="shared" si="2"/>
        <v>#DIV/0!</v>
      </c>
      <c r="L82" s="96" t="e">
        <f t="shared" si="3"/>
        <v>#DIV/0!</v>
      </c>
    </row>
    <row r="83" s="25" customFormat="1" spans="2:12">
      <c r="B83" s="84"/>
      <c r="C83" s="84"/>
      <c r="D83" s="89"/>
      <c r="E83" s="89">
        <v>329</v>
      </c>
      <c r="F83" s="121" t="s">
        <v>104</v>
      </c>
      <c r="G83" s="94">
        <v>5260</v>
      </c>
      <c r="H83" s="131"/>
      <c r="I83" s="104"/>
      <c r="J83" s="95">
        <v>8449.65</v>
      </c>
      <c r="K83" s="106">
        <f t="shared" si="2"/>
        <v>160.639733840304</v>
      </c>
      <c r="L83" s="106" t="e">
        <f t="shared" si="3"/>
        <v>#DIV/0!</v>
      </c>
    </row>
    <row r="84" s="25" customFormat="1" spans="2:12">
      <c r="B84" s="84"/>
      <c r="C84" s="84"/>
      <c r="D84" s="88"/>
      <c r="E84" s="88"/>
      <c r="F84" s="132" t="s">
        <v>105</v>
      </c>
      <c r="G84" s="139">
        <v>3146</v>
      </c>
      <c r="H84" s="131"/>
      <c r="I84" s="104"/>
      <c r="J84" s="147">
        <v>2621.3</v>
      </c>
      <c r="K84" s="106"/>
      <c r="L84" s="106"/>
    </row>
    <row r="85" spans="2:12">
      <c r="B85" s="84"/>
      <c r="C85" s="84"/>
      <c r="D85" s="89"/>
      <c r="E85" s="89"/>
      <c r="F85" s="132" t="s">
        <v>106</v>
      </c>
      <c r="G85" s="139">
        <v>1234</v>
      </c>
      <c r="H85" s="141"/>
      <c r="I85" s="77"/>
      <c r="J85" s="114">
        <v>1234.36</v>
      </c>
      <c r="K85" s="96">
        <f>SUM(J85/G85*100)</f>
        <v>100.029173419773</v>
      </c>
      <c r="L85" s="96" t="e">
        <f>SUM(J85/I85*100)</f>
        <v>#DIV/0!</v>
      </c>
    </row>
    <row r="86" spans="2:12">
      <c r="B86" s="84"/>
      <c r="C86" s="84"/>
      <c r="D86" s="89"/>
      <c r="E86" s="89"/>
      <c r="F86" s="132" t="s">
        <v>107</v>
      </c>
      <c r="G86" s="139">
        <v>0</v>
      </c>
      <c r="H86" s="141"/>
      <c r="I86" s="77"/>
      <c r="J86" s="114">
        <v>639.2</v>
      </c>
      <c r="K86" s="96"/>
      <c r="L86" s="96"/>
    </row>
    <row r="87" spans="2:12">
      <c r="B87" s="84"/>
      <c r="C87" s="84"/>
      <c r="D87" s="89"/>
      <c r="E87" s="89"/>
      <c r="F87" s="132" t="s">
        <v>108</v>
      </c>
      <c r="G87" s="139">
        <v>0</v>
      </c>
      <c r="H87" s="141"/>
      <c r="I87" s="77"/>
      <c r="J87" s="114">
        <v>0</v>
      </c>
      <c r="K87" s="96" t="e">
        <f>SUM(J87/G87*100)</f>
        <v>#DIV/0!</v>
      </c>
      <c r="L87" s="96" t="e">
        <f>SUM(J87/I87*100)</f>
        <v>#DIV/0!</v>
      </c>
    </row>
    <row r="88" spans="2:12">
      <c r="B88" s="84"/>
      <c r="C88" s="84"/>
      <c r="D88" s="89"/>
      <c r="E88" s="89"/>
      <c r="F88" s="132" t="s">
        <v>109</v>
      </c>
      <c r="G88" s="139">
        <v>191</v>
      </c>
      <c r="H88" s="141"/>
      <c r="I88" s="77"/>
      <c r="J88" s="114">
        <v>0</v>
      </c>
      <c r="K88" s="96">
        <f>SUM(J88/G88*100)</f>
        <v>0</v>
      </c>
      <c r="L88" s="96" t="e">
        <f>SUM(J88/I88*100)</f>
        <v>#DIV/0!</v>
      </c>
    </row>
    <row r="89" spans="2:12">
      <c r="B89" s="84"/>
      <c r="C89" s="84"/>
      <c r="D89" s="89"/>
      <c r="E89" s="89"/>
      <c r="F89" s="132" t="s">
        <v>110</v>
      </c>
      <c r="G89" s="139">
        <v>0</v>
      </c>
      <c r="H89" s="141"/>
      <c r="I89" s="77"/>
      <c r="J89" s="114">
        <v>3.83</v>
      </c>
      <c r="K89" s="96" t="e">
        <f>SUM(J89/G89*100)</f>
        <v>#DIV/0!</v>
      </c>
      <c r="L89" s="96" t="e">
        <f>SUM(J89/I89*100)</f>
        <v>#DIV/0!</v>
      </c>
    </row>
    <row r="90" spans="2:12">
      <c r="B90" s="84"/>
      <c r="C90" s="84"/>
      <c r="D90" s="89"/>
      <c r="E90" s="89"/>
      <c r="F90" s="132" t="s">
        <v>111</v>
      </c>
      <c r="G90" s="139">
        <v>689</v>
      </c>
      <c r="H90" s="141"/>
      <c r="I90" s="77"/>
      <c r="J90" s="114">
        <v>3950.96</v>
      </c>
      <c r="K90" s="96">
        <f>SUM(J90/G90*100)</f>
        <v>573.433962264151</v>
      </c>
      <c r="L90" s="96" t="e">
        <f>SUM(J90/I90*100)</f>
        <v>#DIV/0!</v>
      </c>
    </row>
    <row r="91" s="25" customFormat="1" spans="2:12">
      <c r="B91" s="84"/>
      <c r="C91" s="84"/>
      <c r="D91" s="89">
        <v>34</v>
      </c>
      <c r="E91" s="89"/>
      <c r="F91" s="121" t="s">
        <v>112</v>
      </c>
      <c r="G91" s="94">
        <v>3377</v>
      </c>
      <c r="H91" s="131"/>
      <c r="I91" s="104">
        <v>1989</v>
      </c>
      <c r="J91" s="95">
        <f>SUM(J92)</f>
        <v>2934.48</v>
      </c>
      <c r="K91" s="106">
        <f>SUM(J91/G91*100)</f>
        <v>86.89606159313</v>
      </c>
      <c r="L91" s="106">
        <f>SUM(J91/I91*100)</f>
        <v>147.53544494721</v>
      </c>
    </row>
    <row r="92" s="25" customFormat="1" spans="2:12">
      <c r="B92" s="84"/>
      <c r="C92" s="84"/>
      <c r="D92" s="89"/>
      <c r="E92" s="89">
        <v>343</v>
      </c>
      <c r="F92" s="121" t="s">
        <v>113</v>
      </c>
      <c r="G92" s="94">
        <v>3377</v>
      </c>
      <c r="H92" s="131"/>
      <c r="I92" s="104"/>
      <c r="J92" s="95">
        <f>SUM(J93)</f>
        <v>2934.48</v>
      </c>
      <c r="K92" s="106">
        <f>SUM(J92/G92*100)</f>
        <v>86.89606159313</v>
      </c>
      <c r="L92" s="106" t="e">
        <f>SUM(J92/I92*100)</f>
        <v>#DIV/0!</v>
      </c>
    </row>
    <row r="93" spans="2:12">
      <c r="B93" s="84"/>
      <c r="C93" s="84"/>
      <c r="D93" s="89"/>
      <c r="E93" s="89"/>
      <c r="F93" s="132" t="s">
        <v>114</v>
      </c>
      <c r="G93" s="139">
        <v>3377</v>
      </c>
      <c r="H93" s="141"/>
      <c r="I93" s="77"/>
      <c r="J93" s="114">
        <v>2934.48</v>
      </c>
      <c r="K93" s="96">
        <f>SUM(J93/G93*100)</f>
        <v>86.89606159313</v>
      </c>
      <c r="L93" s="96" t="e">
        <f>SUM(J93/I93*100)</f>
        <v>#DIV/0!</v>
      </c>
    </row>
    <row r="94" s="25" customFormat="1" ht="25.5" spans="2:12">
      <c r="B94" s="84"/>
      <c r="C94" s="84"/>
      <c r="D94" s="89">
        <v>37</v>
      </c>
      <c r="E94" s="89"/>
      <c r="F94" s="121" t="s">
        <v>115</v>
      </c>
      <c r="G94" s="94"/>
      <c r="H94" s="131"/>
      <c r="I94" s="104"/>
      <c r="J94" s="95"/>
      <c r="K94" s="106" t="e">
        <f>SUM(J94/G94*100)</f>
        <v>#DIV/0!</v>
      </c>
      <c r="L94" s="106" t="e">
        <f>SUM(J94/I94*100)</f>
        <v>#DIV/0!</v>
      </c>
    </row>
    <row r="95" s="25" customFormat="1" ht="25.5" spans="2:12">
      <c r="B95" s="84"/>
      <c r="C95" s="84"/>
      <c r="D95" s="89"/>
      <c r="E95" s="89">
        <v>372</v>
      </c>
      <c r="F95" s="121" t="s">
        <v>116</v>
      </c>
      <c r="G95" s="94"/>
      <c r="H95" s="131"/>
      <c r="I95" s="104"/>
      <c r="J95" s="95"/>
      <c r="K95" s="106" t="e">
        <f>SUM(J95/G95*100)</f>
        <v>#DIV/0!</v>
      </c>
      <c r="L95" s="106" t="e">
        <f>SUM(J95/I95*100)</f>
        <v>#DIV/0!</v>
      </c>
    </row>
    <row r="96" spans="2:12">
      <c r="B96" s="84"/>
      <c r="C96" s="84"/>
      <c r="D96" s="89"/>
      <c r="E96" s="89"/>
      <c r="F96" s="132" t="s">
        <v>117</v>
      </c>
      <c r="G96" s="139"/>
      <c r="H96" s="134"/>
      <c r="I96" s="77"/>
      <c r="J96" s="114"/>
      <c r="K96" s="96" t="e">
        <f>SUM(J96/G96*100)</f>
        <v>#DIV/0!</v>
      </c>
      <c r="L96" s="96" t="e">
        <f>SUM(J96/I96*100)</f>
        <v>#DIV/0!</v>
      </c>
    </row>
    <row r="97" s="25" customFormat="1" spans="2:12">
      <c r="B97" s="84"/>
      <c r="C97" s="84"/>
      <c r="D97" s="89">
        <v>38</v>
      </c>
      <c r="E97" s="89"/>
      <c r="F97" s="121" t="s">
        <v>118</v>
      </c>
      <c r="G97" s="94"/>
      <c r="H97" s="131"/>
      <c r="I97" s="104"/>
      <c r="J97" s="95"/>
      <c r="K97" s="106" t="e">
        <f>SUM(J97/G97*100)</f>
        <v>#DIV/0!</v>
      </c>
      <c r="L97" s="106" t="e">
        <f>SUM(J97/I97*100)</f>
        <v>#DIV/0!</v>
      </c>
    </row>
    <row r="98" s="25" customFormat="1" spans="2:12">
      <c r="B98" s="84"/>
      <c r="C98" s="84"/>
      <c r="D98" s="89"/>
      <c r="E98" s="89">
        <v>381</v>
      </c>
      <c r="F98" s="121" t="s">
        <v>119</v>
      </c>
      <c r="G98" s="94"/>
      <c r="H98" s="131"/>
      <c r="I98" s="104"/>
      <c r="J98" s="95"/>
      <c r="K98" s="106" t="e">
        <f>SUM(J98/G98*100)</f>
        <v>#DIV/0!</v>
      </c>
      <c r="L98" s="106" t="e">
        <f>SUM(J98/I98*100)</f>
        <v>#DIV/0!</v>
      </c>
    </row>
    <row r="99" spans="2:12">
      <c r="B99" s="84"/>
      <c r="C99" s="84"/>
      <c r="D99" s="89"/>
      <c r="E99" s="89"/>
      <c r="F99" s="132" t="s">
        <v>120</v>
      </c>
      <c r="G99" s="139"/>
      <c r="H99" s="134"/>
      <c r="I99" s="77"/>
      <c r="J99" s="114"/>
      <c r="K99" s="96" t="e">
        <f>SUM(J99/G99*100)</f>
        <v>#DIV/0!</v>
      </c>
      <c r="L99" s="96" t="e">
        <f>SUM(J99/I99*100)</f>
        <v>#DIV/0!</v>
      </c>
    </row>
    <row r="100" s="25" customFormat="1" spans="2:12">
      <c r="B100" s="84">
        <v>4</v>
      </c>
      <c r="C100" s="84"/>
      <c r="D100" s="89"/>
      <c r="E100" s="89"/>
      <c r="F100" s="121" t="s">
        <v>121</v>
      </c>
      <c r="G100" s="94">
        <v>5117</v>
      </c>
      <c r="H100" s="131"/>
      <c r="I100" s="104">
        <v>8000</v>
      </c>
      <c r="J100" s="95">
        <v>2662.29</v>
      </c>
      <c r="K100" s="106">
        <f>SUM(J100/G100*100)</f>
        <v>52.0283369161618</v>
      </c>
      <c r="L100" s="106">
        <f>SUM(J100/I100*100)</f>
        <v>33.278625</v>
      </c>
    </row>
    <row r="101" s="25" customFormat="1" ht="25.5" spans="2:12">
      <c r="B101" s="84"/>
      <c r="C101" s="84"/>
      <c r="D101" s="89">
        <v>41</v>
      </c>
      <c r="E101" s="89"/>
      <c r="F101" s="121" t="s">
        <v>122</v>
      </c>
      <c r="G101" s="94">
        <v>1000</v>
      </c>
      <c r="H101" s="131"/>
      <c r="I101" s="104"/>
      <c r="J101" s="95"/>
      <c r="K101" s="106"/>
      <c r="L101" s="106"/>
    </row>
    <row r="102" s="25" customFormat="1" spans="2:12">
      <c r="B102" s="84"/>
      <c r="C102" s="84"/>
      <c r="D102" s="89"/>
      <c r="E102" s="89"/>
      <c r="F102" s="121" t="s">
        <v>123</v>
      </c>
      <c r="G102" s="94">
        <v>1000</v>
      </c>
      <c r="H102" s="131"/>
      <c r="I102" s="104"/>
      <c r="J102" s="95"/>
      <c r="K102" s="106"/>
      <c r="L102" s="106"/>
    </row>
    <row r="103" s="25" customFormat="1" ht="25.5" spans="2:12">
      <c r="B103" s="84"/>
      <c r="C103" s="84"/>
      <c r="D103" s="89">
        <v>42</v>
      </c>
      <c r="E103" s="89"/>
      <c r="F103" s="121" t="s">
        <v>124</v>
      </c>
      <c r="G103" s="94">
        <v>4117</v>
      </c>
      <c r="H103" s="131"/>
      <c r="I103" s="104">
        <v>8000</v>
      </c>
      <c r="J103" s="95">
        <f>SUM(J104,J110)</f>
        <v>2662.29</v>
      </c>
      <c r="K103" s="106">
        <f>SUM(J103/G103*100)</f>
        <v>64.6657760505222</v>
      </c>
      <c r="L103" s="106">
        <f>SUM(J103/I103*100)</f>
        <v>33.278625</v>
      </c>
    </row>
    <row r="104" s="25" customFormat="1" spans="2:12">
      <c r="B104" s="84"/>
      <c r="C104" s="84"/>
      <c r="D104" s="89"/>
      <c r="E104" s="89">
        <v>422</v>
      </c>
      <c r="F104" s="121" t="s">
        <v>125</v>
      </c>
      <c r="G104" s="94">
        <v>4117</v>
      </c>
      <c r="H104" s="131"/>
      <c r="I104" s="104"/>
      <c r="J104" s="95">
        <f>SUM(J105:J109)</f>
        <v>2662.29</v>
      </c>
      <c r="K104" s="106">
        <f>SUM(J104/G104*100)</f>
        <v>64.6657760505222</v>
      </c>
      <c r="L104" s="106" t="e">
        <f>SUM(J104/I104*100)</f>
        <v>#DIV/0!</v>
      </c>
    </row>
    <row r="105" spans="2:12">
      <c r="B105" s="84"/>
      <c r="C105" s="84"/>
      <c r="D105" s="89"/>
      <c r="E105" s="89"/>
      <c r="F105" s="132" t="s">
        <v>126</v>
      </c>
      <c r="G105" s="139">
        <v>1060</v>
      </c>
      <c r="H105" s="141"/>
      <c r="I105" s="77"/>
      <c r="J105" s="114">
        <v>0</v>
      </c>
      <c r="K105" s="96">
        <f>SUM(J105/G105*100)</f>
        <v>0</v>
      </c>
      <c r="L105" s="96" t="e">
        <f>SUM(J105/I105*100)</f>
        <v>#DIV/0!</v>
      </c>
    </row>
    <row r="106" spans="2:12">
      <c r="B106" s="84"/>
      <c r="C106" s="84"/>
      <c r="D106" s="89"/>
      <c r="E106" s="89"/>
      <c r="F106" s="132" t="s">
        <v>127</v>
      </c>
      <c r="G106" s="139">
        <v>0</v>
      </c>
      <c r="H106" s="141"/>
      <c r="I106" s="77"/>
      <c r="J106" s="114"/>
      <c r="K106" s="96"/>
      <c r="L106" s="96"/>
    </row>
    <row r="107" spans="2:12">
      <c r="B107" s="84"/>
      <c r="C107" s="84"/>
      <c r="D107" s="89"/>
      <c r="E107" s="89"/>
      <c r="F107" s="132" t="s">
        <v>128</v>
      </c>
      <c r="G107" s="139">
        <v>3057</v>
      </c>
      <c r="H107" s="141"/>
      <c r="I107" s="77">
        <v>8000</v>
      </c>
      <c r="J107" s="114">
        <v>2662.29</v>
      </c>
      <c r="K107" s="96"/>
      <c r="L107" s="96"/>
    </row>
    <row r="108" spans="2:12">
      <c r="B108" s="84"/>
      <c r="C108" s="84"/>
      <c r="D108" s="89"/>
      <c r="E108" s="89"/>
      <c r="F108" s="132" t="s">
        <v>129</v>
      </c>
      <c r="G108" s="139">
        <v>0</v>
      </c>
      <c r="H108" s="141"/>
      <c r="I108" s="77"/>
      <c r="J108" s="114"/>
      <c r="K108" s="96" t="e">
        <f>SUM(J108/G108*100)</f>
        <v>#DIV/0!</v>
      </c>
      <c r="L108" s="96" t="e">
        <f>SUM(J108/I108*100)</f>
        <v>#DIV/0!</v>
      </c>
    </row>
    <row r="109" spans="2:12">
      <c r="B109" s="84"/>
      <c r="C109" s="84"/>
      <c r="D109" s="89"/>
      <c r="E109" s="89"/>
      <c r="F109" s="132" t="s">
        <v>130</v>
      </c>
      <c r="G109" s="139">
        <v>0</v>
      </c>
      <c r="H109" s="141"/>
      <c r="I109" s="77"/>
      <c r="J109" s="114">
        <v>0</v>
      </c>
      <c r="K109" s="96" t="e">
        <f>SUM(J109/G109*100)</f>
        <v>#DIV/0!</v>
      </c>
      <c r="L109" s="96" t="e">
        <f>SUM(J109/I109*100)</f>
        <v>#DIV/0!</v>
      </c>
    </row>
    <row r="110" s="25" customFormat="1" ht="25.5" spans="2:12">
      <c r="B110" s="84"/>
      <c r="C110" s="84"/>
      <c r="D110" s="89"/>
      <c r="E110" s="89">
        <v>424</v>
      </c>
      <c r="F110" s="121" t="s">
        <v>131</v>
      </c>
      <c r="G110" s="94"/>
      <c r="H110" s="131"/>
      <c r="I110" s="104"/>
      <c r="J110" s="95">
        <f>SUM(J111)</f>
        <v>0</v>
      </c>
      <c r="K110" s="106" t="e">
        <f>SUM(J110/G110*100)</f>
        <v>#DIV/0!</v>
      </c>
      <c r="L110" s="106" t="e">
        <f>SUM(J110/I110*100)</f>
        <v>#DIV/0!</v>
      </c>
    </row>
    <row r="111" spans="2:12">
      <c r="B111" s="84"/>
      <c r="C111" s="84"/>
      <c r="D111" s="89"/>
      <c r="E111" s="89"/>
      <c r="F111" s="132" t="s">
        <v>132</v>
      </c>
      <c r="G111" s="139"/>
      <c r="H111" s="141"/>
      <c r="I111" s="77"/>
      <c r="J111" s="114">
        <v>0</v>
      </c>
      <c r="K111" s="96" t="e">
        <f>SUM(J111/G111*100)</f>
        <v>#DIV/0!</v>
      </c>
      <c r="L111" s="96" t="e">
        <f>SUM(J111/I111*100)</f>
        <v>#DIV/0!</v>
      </c>
    </row>
    <row r="112" s="25" customFormat="1" spans="2:12">
      <c r="B112" s="84"/>
      <c r="C112" s="84"/>
      <c r="D112" s="89">
        <v>45</v>
      </c>
      <c r="E112" s="89"/>
      <c r="F112" s="135" t="s">
        <v>133</v>
      </c>
      <c r="G112" s="94"/>
      <c r="H112" s="144"/>
      <c r="I112" s="104">
        <v>0</v>
      </c>
      <c r="J112" s="95">
        <f>SUM(J113)</f>
        <v>0</v>
      </c>
      <c r="K112" s="106" t="e">
        <f>SUM(J112/G112*100)</f>
        <v>#DIV/0!</v>
      </c>
      <c r="L112" s="106" t="e">
        <f>SUM(J112/I112*100)</f>
        <v>#DIV/0!</v>
      </c>
    </row>
    <row r="113" s="25" customFormat="1" spans="2:12">
      <c r="B113" s="84"/>
      <c r="C113" s="84"/>
      <c r="D113" s="89"/>
      <c r="E113" s="89">
        <v>451</v>
      </c>
      <c r="F113" s="121" t="s">
        <v>134</v>
      </c>
      <c r="G113" s="94"/>
      <c r="H113" s="145"/>
      <c r="I113" s="104"/>
      <c r="J113" s="95">
        <f>SUM(J114)</f>
        <v>0</v>
      </c>
      <c r="K113" s="106" t="e">
        <f>SUM(J113/G113*100)</f>
        <v>#DIV/0!</v>
      </c>
      <c r="L113" s="106" t="e">
        <f>SUM(J113/I113*100)</f>
        <v>#DIV/0!</v>
      </c>
    </row>
    <row r="114" spans="2:12">
      <c r="B114" s="84"/>
      <c r="C114" s="84"/>
      <c r="D114" s="89"/>
      <c r="E114" s="89"/>
      <c r="F114" s="132" t="s">
        <v>135</v>
      </c>
      <c r="G114" s="139"/>
      <c r="H114" s="146"/>
      <c r="I114" s="77"/>
      <c r="J114" s="114">
        <v>0</v>
      </c>
      <c r="K114" s="96" t="e">
        <f>SUM(J114/G114*100)</f>
        <v>#DIV/0!</v>
      </c>
      <c r="L114" s="96" t="e">
        <f>SUM(J114/I114*100)</f>
        <v>#DIV/0!</v>
      </c>
    </row>
    <row r="115" spans="2:12">
      <c r="B115" s="87"/>
      <c r="C115" s="87"/>
      <c r="D115" s="88"/>
      <c r="E115" s="88"/>
      <c r="F115" s="88"/>
      <c r="G115" s="139"/>
      <c r="H115" s="86"/>
      <c r="I115" s="77"/>
      <c r="J115" s="78"/>
      <c r="K115" s="78"/>
      <c r="L115" s="96"/>
    </row>
  </sheetData>
  <mergeCells count="7">
    <mergeCell ref="B2:L2"/>
    <mergeCell ref="B4:L4"/>
    <mergeCell ref="B6:L6"/>
    <mergeCell ref="B8:F8"/>
    <mergeCell ref="B9:F9"/>
    <mergeCell ref="B44:F44"/>
    <mergeCell ref="B45:F45"/>
  </mergeCells>
  <pageMargins left="0.708661417322835" right="0.708661417322835" top="0.748031496062992" bottom="0.748031496062992" header="0.31496062992126" footer="0.31496062992126"/>
  <pageSetup paperSize="9" scale="7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H50"/>
  <sheetViews>
    <sheetView topLeftCell="A3" workbookViewId="0">
      <selection activeCell="B37" sqref="B37"/>
    </sheetView>
  </sheetViews>
  <sheetFormatPr defaultColWidth="8.82857142857143" defaultRowHeight="15" outlineLevelCol="7"/>
  <cols>
    <col min="2" max="2" width="37.6666666666667" customWidth="1"/>
    <col min="3" max="6" width="25.3333333333333" customWidth="1"/>
    <col min="7" max="8" width="15.6666666666667" customWidth="1"/>
  </cols>
  <sheetData>
    <row r="1" ht="18" spans="2:8">
      <c r="B1" s="2"/>
      <c r="C1" s="2"/>
      <c r="D1" s="2"/>
      <c r="E1" s="2"/>
      <c r="F1" s="72"/>
      <c r="G1" s="72"/>
      <c r="H1" s="72"/>
    </row>
    <row r="2" ht="15.75" customHeight="1" spans="2:8">
      <c r="B2" s="3" t="s">
        <v>136</v>
      </c>
      <c r="C2" s="3"/>
      <c r="D2" s="3"/>
      <c r="E2" s="3"/>
      <c r="F2" s="3"/>
      <c r="G2" s="3"/>
      <c r="H2" s="3"/>
    </row>
    <row r="3" ht="18" spans="2:8">
      <c r="B3" s="2"/>
      <c r="C3" s="2"/>
      <c r="D3" s="2"/>
      <c r="E3" s="2"/>
      <c r="F3" s="72"/>
      <c r="G3" s="72"/>
      <c r="H3" s="72"/>
    </row>
    <row r="4" ht="25.5" spans="2:8">
      <c r="B4" s="73" t="s">
        <v>4</v>
      </c>
      <c r="C4" s="73" t="s">
        <v>137</v>
      </c>
      <c r="D4" s="73" t="s">
        <v>6</v>
      </c>
      <c r="E4" s="73" t="s">
        <v>7</v>
      </c>
      <c r="F4" s="73" t="s">
        <v>8</v>
      </c>
      <c r="G4" s="73" t="s">
        <v>9</v>
      </c>
      <c r="H4" s="73" t="s">
        <v>10</v>
      </c>
    </row>
    <row r="5" spans="2:8">
      <c r="B5" s="73">
        <v>1</v>
      </c>
      <c r="C5" s="73">
        <v>2</v>
      </c>
      <c r="D5" s="73"/>
      <c r="E5" s="73">
        <v>4</v>
      </c>
      <c r="F5" s="73">
        <v>5</v>
      </c>
      <c r="G5" s="73" t="s">
        <v>11</v>
      </c>
      <c r="H5" s="73" t="s">
        <v>12</v>
      </c>
    </row>
    <row r="6" ht="15.75" spans="2:8">
      <c r="B6" s="101" t="s">
        <v>138</v>
      </c>
      <c r="C6" s="102">
        <v>782965</v>
      </c>
      <c r="D6" s="103"/>
      <c r="E6" s="104">
        <v>1295426</v>
      </c>
      <c r="F6" s="95">
        <v>1078285.1</v>
      </c>
      <c r="G6" s="105">
        <f>SUM(F6/C6*100)</f>
        <v>137.718173864732</v>
      </c>
      <c r="H6" s="106">
        <f>SUM(F6/E6*100)</f>
        <v>83.237876960938</v>
      </c>
    </row>
    <row r="7" spans="2:8">
      <c r="B7" s="101"/>
      <c r="C7" s="107"/>
      <c r="D7" s="86"/>
      <c r="E7" s="85"/>
      <c r="F7" s="95"/>
      <c r="G7" s="105"/>
      <c r="H7" s="106"/>
    </row>
    <row r="8" spans="2:8">
      <c r="B8" s="108" t="s">
        <v>139</v>
      </c>
      <c r="C8" s="109">
        <v>139606</v>
      </c>
      <c r="D8" s="110"/>
      <c r="E8" s="85">
        <v>346613</v>
      </c>
      <c r="F8" s="95">
        <v>389916.1</v>
      </c>
      <c r="G8" s="105">
        <f>SUM(F8/C8*100)</f>
        <v>279.297523029096</v>
      </c>
      <c r="H8" s="106">
        <f>SUM(F8/E8*100)</f>
        <v>112.493212891611</v>
      </c>
    </row>
    <row r="9" spans="2:8">
      <c r="B9" s="111" t="s">
        <v>140</v>
      </c>
      <c r="C9" s="112"/>
      <c r="D9" s="113"/>
      <c r="E9" s="77">
        <v>236162</v>
      </c>
      <c r="F9" s="114">
        <v>281664.1</v>
      </c>
      <c r="G9" s="105"/>
      <c r="H9" s="106"/>
    </row>
    <row r="10" spans="2:8">
      <c r="B10" s="111" t="s">
        <v>141</v>
      </c>
      <c r="C10" s="112">
        <v>106268</v>
      </c>
      <c r="D10" s="113"/>
      <c r="E10" s="77">
        <v>0</v>
      </c>
      <c r="F10" s="114">
        <v>0</v>
      </c>
      <c r="G10" s="105">
        <f t="shared" ref="G10:G25" si="0">SUM(F10/C10*100)</f>
        <v>0</v>
      </c>
      <c r="H10" s="106" t="e">
        <f t="shared" ref="H10:H25" si="1">SUM(F10/E10*100)</f>
        <v>#DIV/0!</v>
      </c>
    </row>
    <row r="11" spans="2:8">
      <c r="B11" s="111" t="s">
        <v>142</v>
      </c>
      <c r="C11" s="112">
        <v>26889</v>
      </c>
      <c r="D11" s="113"/>
      <c r="E11" s="77"/>
      <c r="F11" s="114"/>
      <c r="G11" s="105"/>
      <c r="H11" s="106" t="e">
        <f t="shared" si="1"/>
        <v>#DIV/0!</v>
      </c>
    </row>
    <row r="12" spans="2:8">
      <c r="B12" s="111" t="s">
        <v>143</v>
      </c>
      <c r="C12" s="112">
        <v>6449</v>
      </c>
      <c r="D12" s="115"/>
      <c r="E12" s="77">
        <v>110451</v>
      </c>
      <c r="F12" s="114">
        <v>108252.1</v>
      </c>
      <c r="G12" s="105">
        <f t="shared" si="0"/>
        <v>1678.58737788804</v>
      </c>
      <c r="H12" s="106">
        <f t="shared" si="1"/>
        <v>98.0091624340205</v>
      </c>
    </row>
    <row r="13" spans="2:8">
      <c r="B13" s="108" t="s">
        <v>144</v>
      </c>
      <c r="C13" s="109">
        <v>149642</v>
      </c>
      <c r="D13" s="116"/>
      <c r="E13" s="104">
        <v>202194</v>
      </c>
      <c r="F13" s="95">
        <f>SUM(F14)</f>
        <v>178657.18</v>
      </c>
      <c r="G13" s="105">
        <f t="shared" si="0"/>
        <v>119.389730155972</v>
      </c>
      <c r="H13" s="106">
        <f t="shared" si="1"/>
        <v>88.359288604014</v>
      </c>
    </row>
    <row r="14" spans="2:8">
      <c r="B14" s="111" t="s">
        <v>145</v>
      </c>
      <c r="C14" s="112">
        <v>149642</v>
      </c>
      <c r="D14" s="115"/>
      <c r="E14" s="77">
        <v>202194</v>
      </c>
      <c r="F14" s="114">
        <v>178657.18</v>
      </c>
      <c r="G14" s="105">
        <f t="shared" si="0"/>
        <v>119.389730155972</v>
      </c>
      <c r="H14" s="106">
        <f t="shared" si="1"/>
        <v>88.359288604014</v>
      </c>
    </row>
    <row r="15" spans="2:8">
      <c r="B15" s="108" t="s">
        <v>146</v>
      </c>
      <c r="C15" s="109">
        <v>1</v>
      </c>
      <c r="D15" s="116"/>
      <c r="E15" s="104">
        <v>0</v>
      </c>
      <c r="F15" s="95">
        <v>0</v>
      </c>
      <c r="G15" s="105">
        <f t="shared" si="0"/>
        <v>0</v>
      </c>
      <c r="H15" s="106" t="e">
        <f t="shared" si="1"/>
        <v>#DIV/0!</v>
      </c>
    </row>
    <row r="16" spans="2:8">
      <c r="B16" s="111" t="s">
        <v>147</v>
      </c>
      <c r="C16" s="112">
        <v>1</v>
      </c>
      <c r="D16" s="115"/>
      <c r="E16" s="77">
        <v>0</v>
      </c>
      <c r="F16" s="114">
        <v>0</v>
      </c>
      <c r="G16" s="105">
        <f t="shared" si="0"/>
        <v>0</v>
      </c>
      <c r="H16" s="106" t="e">
        <f t="shared" si="1"/>
        <v>#DIV/0!</v>
      </c>
    </row>
    <row r="17" spans="2:8">
      <c r="B17" s="108" t="s">
        <v>148</v>
      </c>
      <c r="C17" s="109">
        <f>SUM(C18:C19)</f>
        <v>493717</v>
      </c>
      <c r="D17" s="116"/>
      <c r="E17" s="85">
        <f>SUM(E18:E19)</f>
        <v>746619</v>
      </c>
      <c r="F17" s="95">
        <v>556417.23</v>
      </c>
      <c r="G17" s="105">
        <f t="shared" si="0"/>
        <v>112.699629544861</v>
      </c>
      <c r="H17" s="106">
        <f t="shared" si="1"/>
        <v>74.5249223499536</v>
      </c>
    </row>
    <row r="18" ht="15.75" customHeight="1" spans="2:8">
      <c r="B18" s="111" t="s">
        <v>149</v>
      </c>
      <c r="C18" s="112">
        <v>493717</v>
      </c>
      <c r="D18" s="113"/>
      <c r="E18" s="86">
        <v>721989</v>
      </c>
      <c r="F18" s="114">
        <v>554524.44</v>
      </c>
      <c r="G18" s="105">
        <f t="shared" si="0"/>
        <v>112.316254048372</v>
      </c>
      <c r="H18" s="106">
        <f t="shared" si="1"/>
        <v>76.8051092191155</v>
      </c>
    </row>
    <row r="19" ht="15.75" customHeight="1" spans="2:8">
      <c r="B19" s="111" t="s">
        <v>150</v>
      </c>
      <c r="C19" s="112"/>
      <c r="D19" s="115"/>
      <c r="E19" s="86">
        <v>24630</v>
      </c>
      <c r="F19" s="114">
        <v>1892.79</v>
      </c>
      <c r="G19" s="105" t="e">
        <f t="shared" si="0"/>
        <v>#DIV/0!</v>
      </c>
      <c r="H19" s="106">
        <f t="shared" si="1"/>
        <v>7.68489646772229</v>
      </c>
    </row>
    <row r="20" spans="2:8">
      <c r="B20" s="108" t="s">
        <v>151</v>
      </c>
      <c r="C20" s="112">
        <v>0</v>
      </c>
      <c r="D20" s="110"/>
      <c r="E20" s="85"/>
      <c r="F20" s="95"/>
      <c r="G20" s="105" t="e">
        <f t="shared" si="0"/>
        <v>#DIV/0!</v>
      </c>
      <c r="H20" s="106" t="e">
        <f t="shared" si="1"/>
        <v>#DIV/0!</v>
      </c>
    </row>
    <row r="21" spans="2:8">
      <c r="B21" s="111" t="s">
        <v>152</v>
      </c>
      <c r="C21" s="109">
        <v>0</v>
      </c>
      <c r="D21" s="115"/>
      <c r="E21" s="77"/>
      <c r="F21" s="114"/>
      <c r="G21" s="105" t="e">
        <f t="shared" si="0"/>
        <v>#DIV/0!</v>
      </c>
      <c r="H21" s="106" t="e">
        <f t="shared" si="1"/>
        <v>#DIV/0!</v>
      </c>
    </row>
    <row r="22" ht="25.5" spans="2:8">
      <c r="B22" s="108" t="s">
        <v>153</v>
      </c>
      <c r="C22" s="109">
        <v>0</v>
      </c>
      <c r="D22" s="116"/>
      <c r="E22" s="104">
        <v>0</v>
      </c>
      <c r="F22" s="95">
        <v>0</v>
      </c>
      <c r="G22" s="105" t="e">
        <f t="shared" si="0"/>
        <v>#DIV/0!</v>
      </c>
      <c r="H22" s="106" t="e">
        <f t="shared" si="1"/>
        <v>#DIV/0!</v>
      </c>
    </row>
    <row r="23" spans="2:8">
      <c r="B23" s="111" t="s">
        <v>154</v>
      </c>
      <c r="C23" s="112">
        <v>0</v>
      </c>
      <c r="D23" s="117"/>
      <c r="E23" s="77">
        <v>0</v>
      </c>
      <c r="F23" s="114">
        <v>0</v>
      </c>
      <c r="G23" s="105" t="e">
        <f t="shared" si="0"/>
        <v>#DIV/0!</v>
      </c>
      <c r="H23" s="106" t="e">
        <f t="shared" si="1"/>
        <v>#DIV/0!</v>
      </c>
    </row>
    <row r="24" ht="30" spans="2:8">
      <c r="B24" s="74" t="s">
        <v>155</v>
      </c>
      <c r="C24" s="118">
        <v>0</v>
      </c>
      <c r="D24" s="119"/>
      <c r="E24" s="77">
        <v>0</v>
      </c>
      <c r="F24" s="114">
        <v>0</v>
      </c>
      <c r="G24" s="105" t="e">
        <f t="shared" si="0"/>
        <v>#DIV/0!</v>
      </c>
      <c r="H24" s="106" t="e">
        <f t="shared" si="1"/>
        <v>#DIV/0!</v>
      </c>
    </row>
    <row r="25" spans="2:8">
      <c r="B25" s="80" t="s">
        <v>156</v>
      </c>
      <c r="C25" s="86">
        <v>0</v>
      </c>
      <c r="D25" s="119"/>
      <c r="E25" s="77">
        <v>0</v>
      </c>
      <c r="F25" s="78">
        <v>0</v>
      </c>
      <c r="G25" s="105" t="e">
        <f t="shared" si="0"/>
        <v>#DIV/0!</v>
      </c>
      <c r="H25" s="106" t="e">
        <f t="shared" si="1"/>
        <v>#DIV/0!</v>
      </c>
    </row>
    <row r="29" ht="25.5" spans="2:8">
      <c r="B29" s="73" t="s">
        <v>4</v>
      </c>
      <c r="C29" s="73" t="s">
        <v>137</v>
      </c>
      <c r="D29" s="73" t="s">
        <v>6</v>
      </c>
      <c r="E29" s="73" t="s">
        <v>7</v>
      </c>
      <c r="F29" s="73" t="s">
        <v>8</v>
      </c>
      <c r="G29" s="73" t="s">
        <v>9</v>
      </c>
      <c r="H29" s="73" t="s">
        <v>10</v>
      </c>
    </row>
    <row r="30" spans="2:8">
      <c r="B30" s="73">
        <v>1</v>
      </c>
      <c r="C30" s="73">
        <v>2</v>
      </c>
      <c r="D30" s="73">
        <v>3</v>
      </c>
      <c r="E30" s="73">
        <v>4</v>
      </c>
      <c r="F30" s="73">
        <v>5</v>
      </c>
      <c r="G30" s="73" t="s">
        <v>11</v>
      </c>
      <c r="H30" s="73" t="s">
        <v>12</v>
      </c>
    </row>
    <row r="31" ht="15.75" spans="2:8">
      <c r="B31" s="101" t="s">
        <v>157</v>
      </c>
      <c r="C31" s="102">
        <v>782965</v>
      </c>
      <c r="D31" s="103"/>
      <c r="E31" s="104">
        <v>1295426</v>
      </c>
      <c r="F31" s="95">
        <v>1078285.1</v>
      </c>
      <c r="G31" s="120">
        <f>SUM(F31/C31*100)</f>
        <v>137.718173864732</v>
      </c>
      <c r="H31" s="120">
        <f>SUM(F31/E31*100)</f>
        <v>83.237876960938</v>
      </c>
    </row>
    <row r="32" ht="15.75" spans="2:8">
      <c r="B32" s="101"/>
      <c r="C32" s="107"/>
      <c r="D32" s="86"/>
      <c r="E32" s="85"/>
      <c r="F32" s="95"/>
      <c r="G32" s="120"/>
      <c r="H32" s="120"/>
    </row>
    <row r="33" ht="15.75" spans="2:8">
      <c r="B33" s="121" t="s">
        <v>139</v>
      </c>
      <c r="C33" s="109">
        <v>139606</v>
      </c>
      <c r="D33" s="110"/>
      <c r="E33" s="85">
        <v>346613</v>
      </c>
      <c r="F33" s="95">
        <v>389916.1</v>
      </c>
      <c r="G33" s="120">
        <f>SUM(F33/C33*100)</f>
        <v>279.297523029096</v>
      </c>
      <c r="H33" s="120">
        <f>SUM(F33/E33*100)</f>
        <v>112.493212891611</v>
      </c>
    </row>
    <row r="34" ht="15.75" spans="2:8">
      <c r="B34" s="122" t="s">
        <v>158</v>
      </c>
      <c r="C34" s="112"/>
      <c r="D34" s="113"/>
      <c r="E34" s="77">
        <v>236162</v>
      </c>
      <c r="F34" s="114">
        <v>281664.1</v>
      </c>
      <c r="G34" s="120" t="e">
        <f t="shared" ref="G34:G50" si="2">SUM(F34/C34*100)</f>
        <v>#DIV/0!</v>
      </c>
      <c r="H34" s="120">
        <f t="shared" ref="H34:H50" si="3">SUM(F34/E34*100)</f>
        <v>119.267324971841</v>
      </c>
    </row>
    <row r="35" ht="15.75" spans="2:8">
      <c r="B35" s="122" t="s">
        <v>141</v>
      </c>
      <c r="C35" s="112">
        <v>106268</v>
      </c>
      <c r="D35" s="113"/>
      <c r="E35" s="77">
        <v>0</v>
      </c>
      <c r="F35" s="114">
        <v>0</v>
      </c>
      <c r="G35" s="120">
        <f t="shared" si="2"/>
        <v>0</v>
      </c>
      <c r="H35" s="120" t="e">
        <f t="shared" si="3"/>
        <v>#DIV/0!</v>
      </c>
    </row>
    <row r="36" ht="15.75" spans="2:8">
      <c r="B36" s="122" t="s">
        <v>142</v>
      </c>
      <c r="C36" s="112">
        <v>26889</v>
      </c>
      <c r="D36" s="113"/>
      <c r="E36" s="77"/>
      <c r="F36" s="114"/>
      <c r="G36" s="120">
        <f t="shared" si="2"/>
        <v>0</v>
      </c>
      <c r="H36" s="120" t="e">
        <f t="shared" si="3"/>
        <v>#DIV/0!</v>
      </c>
    </row>
    <row r="37" ht="15.75" spans="2:8">
      <c r="B37" s="122" t="s">
        <v>143</v>
      </c>
      <c r="C37" s="112">
        <v>6449</v>
      </c>
      <c r="D37" s="115"/>
      <c r="E37" s="77">
        <v>110451</v>
      </c>
      <c r="F37" s="114">
        <v>108252.1</v>
      </c>
      <c r="G37" s="120">
        <f t="shared" si="2"/>
        <v>1678.58737788804</v>
      </c>
      <c r="H37" s="120">
        <f t="shared" si="3"/>
        <v>98.0091624340205</v>
      </c>
    </row>
    <row r="38" ht="15.75" spans="2:8">
      <c r="B38" s="121" t="s">
        <v>144</v>
      </c>
      <c r="C38" s="109">
        <v>149642</v>
      </c>
      <c r="D38" s="116"/>
      <c r="E38" s="104">
        <v>202194</v>
      </c>
      <c r="F38" s="95">
        <f>SUM(F39)</f>
        <v>178657.18</v>
      </c>
      <c r="G38" s="120">
        <f t="shared" si="2"/>
        <v>119.389730155972</v>
      </c>
      <c r="H38" s="120">
        <f t="shared" si="3"/>
        <v>88.359288604014</v>
      </c>
    </row>
    <row r="39" ht="15.75" spans="2:8">
      <c r="B39" s="122" t="s">
        <v>145</v>
      </c>
      <c r="C39" s="112">
        <v>149642</v>
      </c>
      <c r="D39" s="115"/>
      <c r="E39" s="77">
        <v>202194</v>
      </c>
      <c r="F39" s="114">
        <v>178657.18</v>
      </c>
      <c r="G39" s="120">
        <f t="shared" si="2"/>
        <v>119.389730155972</v>
      </c>
      <c r="H39" s="120">
        <f t="shared" si="3"/>
        <v>88.359288604014</v>
      </c>
    </row>
    <row r="40" ht="15.75" spans="2:8">
      <c r="B40" s="121" t="s">
        <v>146</v>
      </c>
      <c r="C40" s="109">
        <v>1</v>
      </c>
      <c r="D40" s="116"/>
      <c r="E40" s="104">
        <v>0</v>
      </c>
      <c r="F40" s="95">
        <v>0</v>
      </c>
      <c r="G40" s="120">
        <f t="shared" si="2"/>
        <v>0</v>
      </c>
      <c r="H40" s="120" t="e">
        <f t="shared" si="3"/>
        <v>#DIV/0!</v>
      </c>
    </row>
    <row r="41" ht="15.75" spans="2:8">
      <c r="B41" s="122" t="s">
        <v>147</v>
      </c>
      <c r="C41" s="112">
        <v>1</v>
      </c>
      <c r="D41" s="115"/>
      <c r="E41" s="77">
        <v>0</v>
      </c>
      <c r="F41" s="114">
        <v>0</v>
      </c>
      <c r="G41" s="120">
        <f t="shared" si="2"/>
        <v>0</v>
      </c>
      <c r="H41" s="120" t="e">
        <f t="shared" si="3"/>
        <v>#DIV/0!</v>
      </c>
    </row>
    <row r="42" ht="15.75" spans="2:8">
      <c r="B42" s="121" t="s">
        <v>148</v>
      </c>
      <c r="C42" s="109">
        <f>SUM(C43:C44)</f>
        <v>493717</v>
      </c>
      <c r="D42" s="116"/>
      <c r="E42" s="85">
        <f>SUM(E43:E44)</f>
        <v>746619</v>
      </c>
      <c r="F42" s="95">
        <v>556417.23</v>
      </c>
      <c r="G42" s="120">
        <f t="shared" si="2"/>
        <v>112.699629544861</v>
      </c>
      <c r="H42" s="120">
        <f t="shared" si="3"/>
        <v>74.5249223499536</v>
      </c>
    </row>
    <row r="43" ht="15.75" spans="2:8">
      <c r="B43" s="122" t="s">
        <v>149</v>
      </c>
      <c r="C43" s="112">
        <v>493717</v>
      </c>
      <c r="D43" s="113"/>
      <c r="E43" s="86">
        <v>721989</v>
      </c>
      <c r="F43" s="114">
        <v>554524.44</v>
      </c>
      <c r="G43" s="120">
        <f t="shared" si="2"/>
        <v>112.316254048372</v>
      </c>
      <c r="H43" s="120">
        <f t="shared" si="3"/>
        <v>76.8051092191155</v>
      </c>
    </row>
    <row r="44" ht="15.75" spans="2:8">
      <c r="B44" s="122" t="s">
        <v>150</v>
      </c>
      <c r="C44" s="112"/>
      <c r="D44" s="115"/>
      <c r="E44" s="86">
        <v>24630</v>
      </c>
      <c r="F44" s="114">
        <v>1892.79</v>
      </c>
      <c r="G44" s="120" t="e">
        <f t="shared" si="2"/>
        <v>#DIV/0!</v>
      </c>
      <c r="H44" s="120">
        <f t="shared" si="3"/>
        <v>7.68489646772229</v>
      </c>
    </row>
    <row r="45" ht="15.75" spans="2:8">
      <c r="B45" s="108" t="s">
        <v>151</v>
      </c>
      <c r="C45" s="112">
        <v>0</v>
      </c>
      <c r="D45" s="110"/>
      <c r="E45" s="85"/>
      <c r="F45" s="95"/>
      <c r="G45" s="120" t="e">
        <f t="shared" si="2"/>
        <v>#DIV/0!</v>
      </c>
      <c r="H45" s="120" t="e">
        <f t="shared" si="3"/>
        <v>#DIV/0!</v>
      </c>
    </row>
    <row r="46" ht="15.75" spans="2:8">
      <c r="B46" s="111" t="s">
        <v>152</v>
      </c>
      <c r="C46" s="109">
        <v>0</v>
      </c>
      <c r="D46" s="115"/>
      <c r="E46" s="77"/>
      <c r="F46" s="114"/>
      <c r="G46" s="120" t="e">
        <f t="shared" si="2"/>
        <v>#DIV/0!</v>
      </c>
      <c r="H46" s="120" t="e">
        <f t="shared" si="3"/>
        <v>#DIV/0!</v>
      </c>
    </row>
    <row r="47" ht="25.5" spans="2:8">
      <c r="B47" s="108" t="s">
        <v>153</v>
      </c>
      <c r="C47" s="109">
        <v>0</v>
      </c>
      <c r="D47" s="116"/>
      <c r="E47" s="104">
        <v>0</v>
      </c>
      <c r="F47" s="95">
        <v>0</v>
      </c>
      <c r="G47" s="120" t="e">
        <f t="shared" si="2"/>
        <v>#DIV/0!</v>
      </c>
      <c r="H47" s="120" t="e">
        <f t="shared" si="3"/>
        <v>#DIV/0!</v>
      </c>
    </row>
    <row r="48" ht="15.75" spans="2:8">
      <c r="B48" s="123" t="s">
        <v>154</v>
      </c>
      <c r="C48" s="112">
        <v>0</v>
      </c>
      <c r="D48" s="117"/>
      <c r="E48" s="77">
        <v>0</v>
      </c>
      <c r="F48" s="114">
        <v>0</v>
      </c>
      <c r="G48" s="120" t="e">
        <f t="shared" si="2"/>
        <v>#DIV/0!</v>
      </c>
      <c r="H48" s="120" t="e">
        <f t="shared" si="3"/>
        <v>#DIV/0!</v>
      </c>
    </row>
    <row r="49" ht="30" spans="2:8">
      <c r="B49" s="124" t="s">
        <v>155</v>
      </c>
      <c r="C49" s="118">
        <v>0</v>
      </c>
      <c r="D49" s="119"/>
      <c r="E49" s="77">
        <v>0</v>
      </c>
      <c r="F49" s="114">
        <v>0</v>
      </c>
      <c r="G49" s="120" t="e">
        <f t="shared" si="2"/>
        <v>#DIV/0!</v>
      </c>
      <c r="H49" s="120" t="e">
        <f t="shared" si="3"/>
        <v>#DIV/0!</v>
      </c>
    </row>
    <row r="50" ht="15.75" spans="2:8">
      <c r="B50" s="125" t="s">
        <v>156</v>
      </c>
      <c r="C50" s="86">
        <v>0</v>
      </c>
      <c r="D50" s="119"/>
      <c r="E50" s="77">
        <v>0</v>
      </c>
      <c r="F50" s="78">
        <v>0</v>
      </c>
      <c r="G50" s="120" t="e">
        <f t="shared" si="2"/>
        <v>#DIV/0!</v>
      </c>
      <c r="H50" s="120" t="e">
        <f t="shared" si="3"/>
        <v>#DIV/0!</v>
      </c>
    </row>
  </sheetData>
  <mergeCells count="1">
    <mergeCell ref="B2:H2"/>
  </mergeCells>
  <pageMargins left="0.7" right="0.7" top="0.75" bottom="0.75" header="0.3" footer="0.3"/>
  <pageSetup paperSize="9" scale="73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H10"/>
  <sheetViews>
    <sheetView workbookViewId="0">
      <selection activeCell="C8" sqref="C8"/>
    </sheetView>
  </sheetViews>
  <sheetFormatPr defaultColWidth="8.82857142857143" defaultRowHeight="15" outlineLevelCol="7"/>
  <cols>
    <col min="2" max="2" width="37.6666666666667" customWidth="1"/>
    <col min="3" max="6" width="25.3333333333333" customWidth="1"/>
    <col min="7" max="8" width="15.6666666666667" customWidth="1"/>
  </cols>
  <sheetData>
    <row r="1" ht="18" spans="2:8">
      <c r="B1" s="2"/>
      <c r="C1" s="2"/>
      <c r="D1" s="2"/>
      <c r="E1" s="2"/>
      <c r="F1" s="72"/>
      <c r="G1" s="72"/>
      <c r="H1" s="72"/>
    </row>
    <row r="2" ht="15.75" customHeight="1" spans="2:8">
      <c r="B2" s="3" t="s">
        <v>159</v>
      </c>
      <c r="C2" s="3"/>
      <c r="D2" s="3"/>
      <c r="E2" s="3"/>
      <c r="F2" s="3"/>
      <c r="G2" s="3"/>
      <c r="H2" s="3"/>
    </row>
    <row r="3" ht="18" spans="2:8">
      <c r="B3" s="2"/>
      <c r="C3" s="2"/>
      <c r="D3" s="2"/>
      <c r="E3" s="2"/>
      <c r="F3" s="72"/>
      <c r="G3" s="72"/>
      <c r="H3" s="72"/>
    </row>
    <row r="4" ht="25.5" spans="2:8">
      <c r="B4" s="73" t="s">
        <v>4</v>
      </c>
      <c r="C4" s="73" t="s">
        <v>160</v>
      </c>
      <c r="D4" s="73" t="s">
        <v>6</v>
      </c>
      <c r="E4" s="73" t="s">
        <v>7</v>
      </c>
      <c r="F4" s="73" t="s">
        <v>161</v>
      </c>
      <c r="G4" s="73" t="s">
        <v>9</v>
      </c>
      <c r="H4" s="73" t="s">
        <v>10</v>
      </c>
    </row>
    <row r="5" spans="2:8">
      <c r="B5" s="73">
        <v>1</v>
      </c>
      <c r="C5" s="73">
        <v>2</v>
      </c>
      <c r="D5" s="73">
        <v>3</v>
      </c>
      <c r="E5" s="73">
        <v>4</v>
      </c>
      <c r="F5" s="73">
        <v>5</v>
      </c>
      <c r="G5" s="73" t="s">
        <v>11</v>
      </c>
      <c r="H5" s="73" t="s">
        <v>12</v>
      </c>
    </row>
    <row r="6" ht="15.75" customHeight="1" spans="2:8">
      <c r="B6" s="84" t="s">
        <v>67</v>
      </c>
      <c r="C6" s="92">
        <v>838438</v>
      </c>
      <c r="D6" s="93"/>
      <c r="E6" s="94">
        <v>1295426</v>
      </c>
      <c r="F6" s="95">
        <v>1078285</v>
      </c>
      <c r="G6" s="96">
        <f>SUM(F6/C6*100)</f>
        <v>128.60640858358</v>
      </c>
      <c r="H6" s="96">
        <f>SUM(F6/E6*100)</f>
        <v>83.2378692414696</v>
      </c>
    </row>
    <row r="7" ht="15.75" customHeight="1" spans="2:8">
      <c r="B7" s="84" t="s">
        <v>162</v>
      </c>
      <c r="C7" s="92">
        <v>838438</v>
      </c>
      <c r="D7" s="93"/>
      <c r="E7" s="94">
        <v>1295426</v>
      </c>
      <c r="F7" s="95">
        <v>1078285</v>
      </c>
      <c r="G7" s="96">
        <f t="shared" ref="G7:G9" si="0">SUM(F7/C7*100)</f>
        <v>128.60640858358</v>
      </c>
      <c r="H7" s="96">
        <f t="shared" ref="H7:H9" si="1">SUM(F7/E7*100)</f>
        <v>83.2378692414696</v>
      </c>
    </row>
    <row r="8" spans="2:8">
      <c r="B8" s="200" t="s">
        <v>163</v>
      </c>
      <c r="C8" s="92">
        <v>838438</v>
      </c>
      <c r="D8" s="98"/>
      <c r="E8" s="94">
        <v>1295426</v>
      </c>
      <c r="F8" s="95">
        <v>1078285</v>
      </c>
      <c r="G8" s="96">
        <f t="shared" si="0"/>
        <v>128.60640858358</v>
      </c>
      <c r="H8" s="96">
        <f t="shared" si="1"/>
        <v>83.2378692414696</v>
      </c>
    </row>
    <row r="9" spans="2:8">
      <c r="B9" s="99" t="s">
        <v>164</v>
      </c>
      <c r="C9" s="92">
        <v>838438</v>
      </c>
      <c r="D9" s="98"/>
      <c r="E9" s="94">
        <v>1295426</v>
      </c>
      <c r="F9" s="95">
        <v>1078285</v>
      </c>
      <c r="G9" s="96">
        <f t="shared" si="0"/>
        <v>128.60640858358</v>
      </c>
      <c r="H9" s="96">
        <f t="shared" si="1"/>
        <v>83.2378692414696</v>
      </c>
    </row>
    <row r="10" spans="3:3">
      <c r="C10" s="100"/>
    </row>
  </sheetData>
  <mergeCells count="1">
    <mergeCell ref="B2:H2"/>
  </mergeCells>
  <pageMargins left="0.7" right="0.7" top="0.75" bottom="0.75" header="0.3" footer="0.3"/>
  <pageSetup paperSize="9" scale="73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L15"/>
  <sheetViews>
    <sheetView workbookViewId="0">
      <selection activeCell="G11" sqref="G11"/>
    </sheetView>
  </sheetViews>
  <sheetFormatPr defaultColWidth="8.82857142857143" defaultRowHeight="15"/>
  <cols>
    <col min="2" max="2" width="7.5047619047619" customWidth="1"/>
    <col min="3" max="4" width="8.5047619047619" customWidth="1"/>
    <col min="5" max="5" width="5.5047619047619" customWidth="1"/>
    <col min="6" max="10" width="25.3333333333333" customWidth="1"/>
    <col min="11" max="11" width="15.6666666666667" customWidth="1"/>
    <col min="12" max="12" width="17.1619047619048" customWidth="1"/>
  </cols>
  <sheetData>
    <row r="1" ht="18" customHeight="1" spans="2:12"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18" customHeight="1" spans="2:12">
      <c r="B2" s="3" t="s">
        <v>165</v>
      </c>
      <c r="C2" s="3"/>
      <c r="D2" s="3"/>
      <c r="E2" s="3"/>
      <c r="F2" s="3"/>
      <c r="G2" s="3"/>
      <c r="H2" s="3"/>
      <c r="I2" s="3"/>
      <c r="J2" s="3"/>
      <c r="K2" s="3"/>
      <c r="L2" s="3"/>
    </row>
    <row r="3" ht="15.75" customHeight="1" spans="2:12">
      <c r="B3" s="3" t="s">
        <v>166</v>
      </c>
      <c r="C3" s="3"/>
      <c r="D3" s="3"/>
      <c r="E3" s="3"/>
      <c r="F3" s="3"/>
      <c r="G3" s="3"/>
      <c r="H3" s="3"/>
      <c r="I3" s="3"/>
      <c r="J3" s="3"/>
      <c r="K3" s="3"/>
      <c r="L3" s="3"/>
    </row>
    <row r="4" ht="18" spans="2:12">
      <c r="B4" s="2"/>
      <c r="C4" s="2"/>
      <c r="D4" s="2"/>
      <c r="E4" s="2"/>
      <c r="F4" s="2"/>
      <c r="G4" s="2"/>
      <c r="H4" s="2"/>
      <c r="I4" s="2"/>
      <c r="J4" s="72"/>
      <c r="K4" s="72"/>
      <c r="L4" s="72"/>
    </row>
    <row r="5" ht="25.5" customHeight="1" spans="2:12">
      <c r="B5" s="81" t="s">
        <v>4</v>
      </c>
      <c r="C5" s="82"/>
      <c r="D5" s="82"/>
      <c r="E5" s="82"/>
      <c r="F5" s="83"/>
      <c r="G5" s="83" t="s">
        <v>5</v>
      </c>
      <c r="H5" s="73" t="s">
        <v>6</v>
      </c>
      <c r="I5" s="73" t="s">
        <v>7</v>
      </c>
      <c r="J5" s="83" t="s">
        <v>8</v>
      </c>
      <c r="K5" s="83" t="s">
        <v>9</v>
      </c>
      <c r="L5" s="83" t="s">
        <v>10</v>
      </c>
    </row>
    <row r="6" spans="2:12">
      <c r="B6" s="81">
        <v>1</v>
      </c>
      <c r="C6" s="82"/>
      <c r="D6" s="82"/>
      <c r="E6" s="82"/>
      <c r="F6" s="83"/>
      <c r="G6" s="83">
        <v>2</v>
      </c>
      <c r="H6" s="83">
        <v>3</v>
      </c>
      <c r="I6" s="83">
        <v>4</v>
      </c>
      <c r="J6" s="83">
        <v>5</v>
      </c>
      <c r="K6" s="83" t="s">
        <v>11</v>
      </c>
      <c r="L6" s="83" t="s">
        <v>12</v>
      </c>
    </row>
    <row r="7" ht="25.5" spans="2:12">
      <c r="B7" s="84">
        <v>8</v>
      </c>
      <c r="C7" s="84"/>
      <c r="D7" s="84"/>
      <c r="E7" s="84"/>
      <c r="F7" s="84" t="s">
        <v>167</v>
      </c>
      <c r="G7" s="85">
        <v>0</v>
      </c>
      <c r="H7" s="86">
        <v>0</v>
      </c>
      <c r="I7" s="86">
        <v>0</v>
      </c>
      <c r="J7" s="78">
        <v>0</v>
      </c>
      <c r="K7" s="78" t="e">
        <f>SUM(J7/G7*100)</f>
        <v>#DIV/0!</v>
      </c>
      <c r="L7" s="78" t="e">
        <f>SUM(J7/I7*100)</f>
        <v>#DIV/0!</v>
      </c>
    </row>
    <row r="8" spans="2:12">
      <c r="B8" s="84"/>
      <c r="C8" s="87">
        <v>84</v>
      </c>
      <c r="D8" s="87"/>
      <c r="E8" s="87"/>
      <c r="F8" s="87" t="s">
        <v>168</v>
      </c>
      <c r="G8" s="86">
        <v>0</v>
      </c>
      <c r="H8" s="86">
        <v>0</v>
      </c>
      <c r="I8" s="86">
        <v>0</v>
      </c>
      <c r="J8" s="78">
        <v>0</v>
      </c>
      <c r="K8" s="78" t="e">
        <f t="shared" ref="K8:K15" si="0">SUM(J8/G8*100)</f>
        <v>#DIV/0!</v>
      </c>
      <c r="L8" s="78" t="e">
        <f t="shared" ref="L8:L15" si="1">SUM(J8/I8*100)</f>
        <v>#DIV/0!</v>
      </c>
    </row>
    <row r="9" ht="51" spans="2:12">
      <c r="B9" s="88"/>
      <c r="C9" s="88"/>
      <c r="D9" s="88">
        <v>841</v>
      </c>
      <c r="E9" s="88"/>
      <c r="F9" s="201" t="s">
        <v>169</v>
      </c>
      <c r="G9" s="86">
        <v>0</v>
      </c>
      <c r="H9" s="86">
        <v>0</v>
      </c>
      <c r="I9" s="86">
        <v>0</v>
      </c>
      <c r="J9" s="78">
        <v>0</v>
      </c>
      <c r="K9" s="78" t="e">
        <f t="shared" si="0"/>
        <v>#DIV/0!</v>
      </c>
      <c r="L9" s="78" t="e">
        <f t="shared" si="1"/>
        <v>#DIV/0!</v>
      </c>
    </row>
    <row r="10" ht="25.5" spans="2:12">
      <c r="B10" s="88"/>
      <c r="C10" s="88"/>
      <c r="D10" s="88"/>
      <c r="E10" s="88">
        <v>8413</v>
      </c>
      <c r="F10" s="201" t="s">
        <v>170</v>
      </c>
      <c r="G10" s="86">
        <v>0</v>
      </c>
      <c r="H10" s="86">
        <v>0</v>
      </c>
      <c r="I10" s="86">
        <v>0</v>
      </c>
      <c r="J10" s="78">
        <v>0</v>
      </c>
      <c r="K10" s="78" t="e">
        <f t="shared" si="0"/>
        <v>#DIV/0!</v>
      </c>
      <c r="L10" s="78" t="e">
        <f t="shared" si="1"/>
        <v>#DIV/0!</v>
      </c>
    </row>
    <row r="11" ht="25.5" spans="2:12">
      <c r="B11" s="89">
        <v>5</v>
      </c>
      <c r="C11" s="89"/>
      <c r="D11" s="89"/>
      <c r="E11" s="89"/>
      <c r="F11" s="90" t="s">
        <v>171</v>
      </c>
      <c r="G11" s="86">
        <v>0</v>
      </c>
      <c r="H11" s="86">
        <v>0</v>
      </c>
      <c r="I11" s="86">
        <v>0</v>
      </c>
      <c r="J11" s="78">
        <v>0</v>
      </c>
      <c r="K11" s="78" t="e">
        <f t="shared" si="0"/>
        <v>#DIV/0!</v>
      </c>
      <c r="L11" s="78" t="e">
        <f t="shared" si="1"/>
        <v>#DIV/0!</v>
      </c>
    </row>
    <row r="12" ht="25.5" spans="2:12">
      <c r="B12" s="87"/>
      <c r="C12" s="87">
        <v>54</v>
      </c>
      <c r="D12" s="87"/>
      <c r="E12" s="87"/>
      <c r="F12" s="91" t="s">
        <v>172</v>
      </c>
      <c r="G12" s="86">
        <v>0</v>
      </c>
      <c r="H12" s="86">
        <v>0</v>
      </c>
      <c r="I12" s="77">
        <v>0</v>
      </c>
      <c r="J12" s="78">
        <v>0</v>
      </c>
      <c r="K12" s="78" t="e">
        <f t="shared" si="0"/>
        <v>#DIV/0!</v>
      </c>
      <c r="L12" s="78" t="e">
        <f t="shared" si="1"/>
        <v>#DIV/0!</v>
      </c>
    </row>
    <row r="13" ht="63.75" spans="2:12">
      <c r="B13" s="87"/>
      <c r="C13" s="87"/>
      <c r="D13" s="87">
        <v>541</v>
      </c>
      <c r="E13" s="87"/>
      <c r="F13" s="201" t="s">
        <v>173</v>
      </c>
      <c r="G13" s="86">
        <v>0</v>
      </c>
      <c r="H13" s="86">
        <v>0</v>
      </c>
      <c r="I13" s="77">
        <v>0</v>
      </c>
      <c r="J13" s="78">
        <v>0</v>
      </c>
      <c r="K13" s="78" t="e">
        <f t="shared" si="0"/>
        <v>#DIV/0!</v>
      </c>
      <c r="L13" s="78" t="e">
        <f t="shared" si="1"/>
        <v>#DIV/0!</v>
      </c>
    </row>
    <row r="14" ht="38.25" spans="2:12">
      <c r="B14" s="87"/>
      <c r="C14" s="87"/>
      <c r="D14" s="87"/>
      <c r="E14" s="87">
        <v>5413</v>
      </c>
      <c r="F14" s="201" t="s">
        <v>174</v>
      </c>
      <c r="G14" s="86">
        <v>0</v>
      </c>
      <c r="H14" s="86">
        <v>0</v>
      </c>
      <c r="I14" s="77">
        <v>0</v>
      </c>
      <c r="J14" s="78">
        <v>0</v>
      </c>
      <c r="K14" s="78" t="e">
        <f t="shared" si="0"/>
        <v>#DIV/0!</v>
      </c>
      <c r="L14" s="78" t="e">
        <f t="shared" si="1"/>
        <v>#DIV/0!</v>
      </c>
    </row>
    <row r="15" spans="2:12">
      <c r="B15" s="88" t="s">
        <v>175</v>
      </c>
      <c r="C15" s="89"/>
      <c r="D15" s="89"/>
      <c r="E15" s="89"/>
      <c r="F15" s="90" t="s">
        <v>176</v>
      </c>
      <c r="G15" s="86">
        <v>0</v>
      </c>
      <c r="H15" s="86">
        <v>0</v>
      </c>
      <c r="I15" s="86">
        <v>0</v>
      </c>
      <c r="J15" s="78">
        <v>0</v>
      </c>
      <c r="K15" s="78" t="e">
        <f t="shared" si="0"/>
        <v>#DIV/0!</v>
      </c>
      <c r="L15" s="78" t="e">
        <f t="shared" si="1"/>
        <v>#DIV/0!</v>
      </c>
    </row>
  </sheetData>
  <mergeCells count="4">
    <mergeCell ref="B2:L2"/>
    <mergeCell ref="B3:L3"/>
    <mergeCell ref="B5:F5"/>
    <mergeCell ref="B6:F6"/>
  </mergeCells>
  <pageMargins left="0.7" right="0.7" top="0.75" bottom="0.75" header="0.3" footer="0.3"/>
  <pageSetup paperSize="9" scale="66" fitToHeight="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H7"/>
  <sheetViews>
    <sheetView workbookViewId="0">
      <selection activeCell="C8" sqref="C8"/>
    </sheetView>
  </sheetViews>
  <sheetFormatPr defaultColWidth="8.82857142857143" defaultRowHeight="15" outlineLevelRow="6" outlineLevelCol="7"/>
  <cols>
    <col min="2" max="2" width="37.6666666666667" customWidth="1"/>
    <col min="3" max="6" width="25.3333333333333" customWidth="1"/>
    <col min="7" max="8" width="15.6666666666667" customWidth="1"/>
    <col min="11" max="11" width="9.16190476190476" customWidth="1"/>
  </cols>
  <sheetData>
    <row r="1" ht="18" spans="2:8">
      <c r="B1" s="2"/>
      <c r="C1" s="2"/>
      <c r="D1" s="2"/>
      <c r="E1" s="2"/>
      <c r="F1" s="72"/>
      <c r="G1" s="72"/>
      <c r="H1" s="72"/>
    </row>
    <row r="2" ht="15.75" customHeight="1" spans="2:8">
      <c r="B2" s="3" t="s">
        <v>177</v>
      </c>
      <c r="C2" s="3"/>
      <c r="D2" s="3"/>
      <c r="E2" s="3"/>
      <c r="F2" s="3"/>
      <c r="G2" s="3"/>
      <c r="H2" s="3"/>
    </row>
    <row r="3" ht="18" spans="2:8">
      <c r="B3" s="2"/>
      <c r="C3" s="2"/>
      <c r="D3" s="2"/>
      <c r="E3" s="2"/>
      <c r="F3" s="72"/>
      <c r="G3" s="72"/>
      <c r="H3" s="72"/>
    </row>
    <row r="4" ht="25.5" spans="2:8">
      <c r="B4" s="73" t="s">
        <v>4</v>
      </c>
      <c r="C4" s="73" t="s">
        <v>137</v>
      </c>
      <c r="D4" s="73" t="s">
        <v>6</v>
      </c>
      <c r="E4" s="73" t="s">
        <v>7</v>
      </c>
      <c r="F4" s="73" t="s">
        <v>178</v>
      </c>
      <c r="G4" s="73" t="s">
        <v>9</v>
      </c>
      <c r="H4" s="73" t="s">
        <v>10</v>
      </c>
    </row>
    <row r="5" spans="2:8">
      <c r="B5" s="73">
        <v>1</v>
      </c>
      <c r="C5" s="73">
        <v>2</v>
      </c>
      <c r="D5" s="73">
        <v>3</v>
      </c>
      <c r="E5" s="73">
        <v>4</v>
      </c>
      <c r="F5" s="73">
        <v>5</v>
      </c>
      <c r="G5" s="73" t="s">
        <v>11</v>
      </c>
      <c r="H5" s="73" t="s">
        <v>12</v>
      </c>
    </row>
    <row r="6" ht="30" spans="2:8">
      <c r="B6" s="74" t="s">
        <v>155</v>
      </c>
      <c r="C6" s="75">
        <v>0</v>
      </c>
      <c r="D6" s="76">
        <v>0</v>
      </c>
      <c r="E6" s="77">
        <v>0</v>
      </c>
      <c r="F6" s="78">
        <v>0</v>
      </c>
      <c r="G6" s="79" t="e">
        <f>SUM(F6/C6*100)</f>
        <v>#DIV/0!</v>
      </c>
      <c r="H6" s="78" t="e">
        <f>SUM(F6/E6*100)</f>
        <v>#DIV/0!</v>
      </c>
    </row>
    <row r="7" spans="2:8">
      <c r="B7" s="80" t="s">
        <v>156</v>
      </c>
      <c r="C7" s="75">
        <v>0</v>
      </c>
      <c r="D7" s="76">
        <v>0</v>
      </c>
      <c r="E7" s="77">
        <v>0</v>
      </c>
      <c r="F7" s="78">
        <v>0</v>
      </c>
      <c r="G7" s="79" t="e">
        <f>SUM(F7/C7*100)</f>
        <v>#DIV/0!</v>
      </c>
      <c r="H7" s="78" t="e">
        <f>SUM(F7/E7*100)</f>
        <v>#DIV/0!</v>
      </c>
    </row>
  </sheetData>
  <mergeCells count="1">
    <mergeCell ref="B2:H2"/>
  </mergeCells>
  <pageMargins left="0.7" right="0.7" top="0.75" bottom="0.75" header="0.3" footer="0.3"/>
  <pageSetup paperSize="9" scale="73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N163"/>
  <sheetViews>
    <sheetView tabSelected="1" topLeftCell="B1" workbookViewId="0">
      <selection activeCell="I167" sqref="I167"/>
    </sheetView>
  </sheetViews>
  <sheetFormatPr defaultColWidth="8.82857142857143" defaultRowHeight="15"/>
  <cols>
    <col min="1" max="1" width="3.66666666666667" customWidth="1"/>
    <col min="2" max="2" width="2.33333333333333" customWidth="1"/>
    <col min="3" max="3" width="3.33333333333333" customWidth="1"/>
    <col min="4" max="4" width="16.3333333333333" customWidth="1"/>
    <col min="5" max="5" width="65.1428571428571" customWidth="1"/>
    <col min="6" max="6" width="9.16190476190476" hidden="1" customWidth="1"/>
    <col min="7" max="7" width="8.82857142857143" hidden="1" customWidth="1"/>
    <col min="8" max="8" width="15" customWidth="1"/>
    <col min="9" max="9" width="23.7142857142857" customWidth="1"/>
    <col min="10" max="10" width="9.57142857142857" hidden="1" customWidth="1"/>
    <col min="11" max="11" width="20.5714285714286" customWidth="1"/>
    <col min="12" max="13" width="0.142857142857143" customWidth="1"/>
    <col min="14" max="14" width="12.5714285714286" customWidth="1"/>
  </cols>
  <sheetData>
    <row r="1" ht="18" spans="2:5">
      <c r="B1" s="2"/>
      <c r="C1" s="2"/>
      <c r="D1" s="2"/>
      <c r="E1" s="2"/>
    </row>
    <row r="2" ht="18" customHeight="1" spans="2:5">
      <c r="B2" s="3" t="s">
        <v>179</v>
      </c>
      <c r="C2" s="3"/>
      <c r="D2" s="3"/>
      <c r="E2" s="3"/>
    </row>
    <row r="3" ht="18" spans="2:5">
      <c r="B3" s="2"/>
      <c r="C3" s="2"/>
      <c r="D3" s="2"/>
      <c r="E3" s="2"/>
    </row>
    <row r="4" ht="15.75" spans="2:5">
      <c r="B4" s="4" t="s">
        <v>180</v>
      </c>
      <c r="C4" s="4"/>
      <c r="D4" s="4"/>
      <c r="E4" s="4"/>
    </row>
    <row r="5" ht="18" spans="2:14">
      <c r="B5" s="2"/>
      <c r="C5" s="2"/>
      <c r="D5" s="2"/>
      <c r="E5" s="2"/>
      <c r="H5" s="5">
        <v>1</v>
      </c>
      <c r="I5" s="36">
        <v>2</v>
      </c>
      <c r="J5" s="36"/>
      <c r="K5" s="36">
        <v>3</v>
      </c>
      <c r="L5" s="36"/>
      <c r="M5" s="36">
        <v>4</v>
      </c>
      <c r="N5" s="36"/>
    </row>
    <row r="6" ht="49.5" customHeight="1" spans="4:14">
      <c r="D6" s="6" t="s">
        <v>181</v>
      </c>
      <c r="E6" s="6" t="s">
        <v>182</v>
      </c>
      <c r="F6" s="6"/>
      <c r="G6" s="6"/>
      <c r="H6" s="7" t="s">
        <v>183</v>
      </c>
      <c r="I6" s="6" t="s">
        <v>7</v>
      </c>
      <c r="J6" s="6"/>
      <c r="K6" s="6" t="s">
        <v>184</v>
      </c>
      <c r="L6" s="6"/>
      <c r="M6" s="6" t="s">
        <v>185</v>
      </c>
      <c r="N6" s="6"/>
    </row>
    <row r="7" spans="4:14">
      <c r="D7" s="8" t="s">
        <v>186</v>
      </c>
      <c r="E7" s="8"/>
      <c r="F7" s="9">
        <v>39.41</v>
      </c>
      <c r="G7" s="9">
        <v>1295426</v>
      </c>
      <c r="H7" s="10"/>
      <c r="I7" s="37">
        <v>1295426</v>
      </c>
      <c r="J7" s="10"/>
      <c r="K7" s="38">
        <v>1078285.1</v>
      </c>
      <c r="M7" s="39" t="e">
        <f>SUM(#REF!/#REF!)*100</f>
        <v>#REF!</v>
      </c>
      <c r="N7" s="39"/>
    </row>
    <row r="8" spans="4:14">
      <c r="D8" s="11" t="s">
        <v>187</v>
      </c>
      <c r="E8" s="11"/>
      <c r="F8" s="12">
        <v>39.41</v>
      </c>
      <c r="G8" s="12">
        <v>1295426</v>
      </c>
      <c r="H8" s="10"/>
      <c r="I8" s="12">
        <v>1295426</v>
      </c>
      <c r="J8" s="10"/>
      <c r="K8" s="38">
        <v>1078285.1</v>
      </c>
      <c r="M8" s="39" t="e">
        <f>SUM(#REF!/#REF!)*100</f>
        <v>#REF!</v>
      </c>
      <c r="N8" s="39"/>
    </row>
    <row r="9" spans="4:14">
      <c r="D9" s="13" t="s">
        <v>188</v>
      </c>
      <c r="E9" s="13"/>
      <c r="F9" s="14">
        <v>40.66</v>
      </c>
      <c r="G9" s="14">
        <v>1113115</v>
      </c>
      <c r="H9" s="15"/>
      <c r="I9" s="14">
        <v>1113115</v>
      </c>
      <c r="J9" s="15"/>
      <c r="K9" s="40">
        <v>921006.47</v>
      </c>
      <c r="L9" s="15"/>
      <c r="M9" s="39" t="e">
        <f>SUM(#REF!/#REF!)*100</f>
        <v>#REF!</v>
      </c>
      <c r="N9" s="39"/>
    </row>
    <row r="10" spans="4:14">
      <c r="D10" s="16" t="s">
        <v>189</v>
      </c>
      <c r="E10" s="17"/>
      <c r="F10" s="18">
        <v>59.3</v>
      </c>
      <c r="G10" s="18">
        <v>737739</v>
      </c>
      <c r="H10" s="19"/>
      <c r="I10" s="18">
        <v>737739</v>
      </c>
      <c r="J10" s="19"/>
      <c r="K10" s="41">
        <v>545350.89</v>
      </c>
      <c r="M10" s="39" t="e">
        <f>SUM(#REF!/#REF!)*100</f>
        <v>#REF!</v>
      </c>
      <c r="N10" s="39"/>
    </row>
    <row r="11" spans="4:14">
      <c r="D11" s="20" t="s">
        <v>190</v>
      </c>
      <c r="E11" s="17"/>
      <c r="F11" s="18">
        <v>60.94</v>
      </c>
      <c r="G11" s="18">
        <v>721989</v>
      </c>
      <c r="H11" s="19"/>
      <c r="I11" s="18">
        <v>721989</v>
      </c>
      <c r="J11" s="19"/>
      <c r="K11" s="41">
        <v>533010.26</v>
      </c>
      <c r="M11" s="39" t="e">
        <f>SUM(#REF!/#REF!)*100</f>
        <v>#REF!</v>
      </c>
      <c r="N11" s="39"/>
    </row>
    <row r="12" spans="4:14">
      <c r="D12" s="21" t="s">
        <v>191</v>
      </c>
      <c r="E12" s="21" t="s">
        <v>68</v>
      </c>
      <c r="F12" s="22">
        <v>59.16</v>
      </c>
      <c r="G12" s="22">
        <v>713989</v>
      </c>
      <c r="I12" s="22">
        <v>713989</v>
      </c>
      <c r="K12" s="42">
        <v>531737.97</v>
      </c>
      <c r="M12" s="39" t="e">
        <f>SUM(#REF!/#REF!)*100</f>
        <v>#REF!</v>
      </c>
      <c r="N12" s="39"/>
    </row>
    <row r="13" spans="4:14">
      <c r="D13" s="23" t="s">
        <v>192</v>
      </c>
      <c r="E13" s="23" t="s">
        <v>193</v>
      </c>
      <c r="F13" s="24">
        <v>59.7</v>
      </c>
      <c r="G13" s="24">
        <v>676279</v>
      </c>
      <c r="H13" s="25"/>
      <c r="I13" s="24">
        <v>676279</v>
      </c>
      <c r="J13" s="25"/>
      <c r="K13" s="42">
        <v>509235.39</v>
      </c>
      <c r="M13" s="39" t="e">
        <f>SUM(#REF!/#REF!)*100</f>
        <v>#REF!</v>
      </c>
      <c r="N13" s="39"/>
    </row>
    <row r="14" spans="4:14">
      <c r="D14" s="26">
        <v>3111</v>
      </c>
      <c r="E14" s="27" t="s">
        <v>194</v>
      </c>
      <c r="F14" s="28"/>
      <c r="G14" s="28"/>
      <c r="I14" s="28"/>
      <c r="K14" s="43">
        <v>371045.54</v>
      </c>
      <c r="M14" s="44"/>
      <c r="N14" s="39"/>
    </row>
    <row r="15" spans="4:14">
      <c r="D15" s="26">
        <v>3113</v>
      </c>
      <c r="E15" s="27" t="s">
        <v>195</v>
      </c>
      <c r="F15" s="28"/>
      <c r="G15" s="28"/>
      <c r="I15" s="28"/>
      <c r="K15" s="43">
        <v>11682.82</v>
      </c>
      <c r="M15" s="44"/>
      <c r="N15" s="39"/>
    </row>
    <row r="16" spans="4:14">
      <c r="D16" s="26">
        <v>3121</v>
      </c>
      <c r="E16" s="27" t="s">
        <v>196</v>
      </c>
      <c r="F16" s="28"/>
      <c r="G16" s="28"/>
      <c r="I16" s="28"/>
      <c r="K16" s="43">
        <v>24142.24</v>
      </c>
      <c r="M16" s="44"/>
      <c r="N16" s="39"/>
    </row>
    <row r="17" spans="4:14">
      <c r="D17" s="26">
        <v>3132</v>
      </c>
      <c r="E17" s="27" t="s">
        <v>197</v>
      </c>
      <c r="F17" s="28"/>
      <c r="G17" s="28"/>
      <c r="I17" s="28"/>
      <c r="K17" s="43">
        <v>102364.79</v>
      </c>
      <c r="M17" s="44"/>
      <c r="N17" s="39"/>
    </row>
    <row r="18" spans="4:14">
      <c r="D18" s="23" t="s">
        <v>198</v>
      </c>
      <c r="E18" s="23" t="s">
        <v>199</v>
      </c>
      <c r="F18" s="24">
        <v>50</v>
      </c>
      <c r="G18" s="24">
        <v>37710</v>
      </c>
      <c r="H18" s="25"/>
      <c r="I18" s="24">
        <v>37710</v>
      </c>
      <c r="J18" s="25"/>
      <c r="K18" s="42">
        <v>22502.58</v>
      </c>
      <c r="M18" s="44"/>
      <c r="N18" s="39"/>
    </row>
    <row r="19" spans="4:14">
      <c r="D19" s="26">
        <v>3212</v>
      </c>
      <c r="E19" s="27" t="s">
        <v>200</v>
      </c>
      <c r="F19" s="28"/>
      <c r="G19" s="28"/>
      <c r="I19" s="28"/>
      <c r="K19" s="43">
        <v>19881.28</v>
      </c>
      <c r="M19" s="44"/>
      <c r="N19" s="39"/>
    </row>
    <row r="20" spans="4:14">
      <c r="D20" s="26">
        <v>3291</v>
      </c>
      <c r="E20" s="27" t="s">
        <v>201</v>
      </c>
      <c r="F20" s="28"/>
      <c r="G20" s="28"/>
      <c r="I20" s="28"/>
      <c r="K20" s="43">
        <v>2621.3</v>
      </c>
      <c r="M20" s="44"/>
      <c r="N20" s="39"/>
    </row>
    <row r="21" spans="4:14">
      <c r="D21" s="27" t="s">
        <v>202</v>
      </c>
      <c r="E21" s="27" t="s">
        <v>203</v>
      </c>
      <c r="F21" s="28">
        <v>0</v>
      </c>
      <c r="G21" s="28">
        <v>0</v>
      </c>
      <c r="I21" s="28">
        <v>0</v>
      </c>
      <c r="M21" s="44"/>
      <c r="N21" s="39"/>
    </row>
    <row r="22" spans="4:14">
      <c r="D22" s="21" t="s">
        <v>204</v>
      </c>
      <c r="E22" s="21" t="s">
        <v>205</v>
      </c>
      <c r="F22" s="22">
        <v>100</v>
      </c>
      <c r="G22" s="22">
        <v>8000</v>
      </c>
      <c r="H22" s="25"/>
      <c r="I22" s="22">
        <v>8000</v>
      </c>
      <c r="J22" s="25"/>
      <c r="K22" s="42">
        <v>1272.29</v>
      </c>
      <c r="M22" s="44"/>
      <c r="N22" s="39"/>
    </row>
    <row r="23" spans="4:14">
      <c r="D23" s="23" t="s">
        <v>206</v>
      </c>
      <c r="E23" s="23" t="s">
        <v>207</v>
      </c>
      <c r="F23" s="24">
        <v>100</v>
      </c>
      <c r="G23" s="24">
        <v>8000</v>
      </c>
      <c r="H23" s="25"/>
      <c r="I23" s="24">
        <v>8000</v>
      </c>
      <c r="J23" s="25"/>
      <c r="K23" s="42">
        <v>1272.29</v>
      </c>
      <c r="M23" s="44"/>
      <c r="N23" s="39"/>
    </row>
    <row r="24" spans="4:14">
      <c r="D24" s="29">
        <v>4225</v>
      </c>
      <c r="E24" s="30" t="s">
        <v>208</v>
      </c>
      <c r="F24" s="31"/>
      <c r="G24" s="31"/>
      <c r="H24" s="32"/>
      <c r="I24" s="31"/>
      <c r="J24" s="45"/>
      <c r="K24" s="46">
        <v>1272.29</v>
      </c>
      <c r="M24" s="44"/>
      <c r="N24" s="39"/>
    </row>
    <row r="25" spans="4:14">
      <c r="D25" s="17" t="s">
        <v>209</v>
      </c>
      <c r="E25" s="17"/>
      <c r="F25" s="18">
        <v>8.62</v>
      </c>
      <c r="G25" s="18">
        <v>15750</v>
      </c>
      <c r="H25" s="19"/>
      <c r="I25" s="18">
        <v>15750</v>
      </c>
      <c r="J25" s="19"/>
      <c r="K25" s="41">
        <v>12340.63</v>
      </c>
      <c r="M25" s="44"/>
      <c r="N25" s="39"/>
    </row>
    <row r="26" spans="4:14">
      <c r="D26" s="21" t="s">
        <v>191</v>
      </c>
      <c r="E26" s="21" t="s">
        <v>68</v>
      </c>
      <c r="F26" s="22">
        <v>8.62</v>
      </c>
      <c r="G26" s="22">
        <v>15750</v>
      </c>
      <c r="I26" s="22">
        <v>15750</v>
      </c>
      <c r="K26" s="43">
        <v>12340.63</v>
      </c>
      <c r="M26" s="44"/>
      <c r="N26" s="39"/>
    </row>
    <row r="27" spans="4:14">
      <c r="D27" s="27" t="s">
        <v>198</v>
      </c>
      <c r="E27" s="27" t="s">
        <v>199</v>
      </c>
      <c r="F27" s="28">
        <v>8.62</v>
      </c>
      <c r="G27" s="28">
        <v>15750</v>
      </c>
      <c r="I27" s="28">
        <v>15750</v>
      </c>
      <c r="K27" s="43">
        <v>12340.63</v>
      </c>
      <c r="M27" s="44"/>
      <c r="N27" s="39"/>
    </row>
    <row r="28" spans="4:14">
      <c r="D28" s="33">
        <v>3232</v>
      </c>
      <c r="E28" s="34" t="s">
        <v>210</v>
      </c>
      <c r="F28" s="35"/>
      <c r="G28" s="35"/>
      <c r="H28" s="1"/>
      <c r="I28" s="35"/>
      <c r="K28" s="43">
        <v>12340.63</v>
      </c>
      <c r="M28" s="44"/>
      <c r="N28" s="39"/>
    </row>
    <row r="29" spans="4:14">
      <c r="D29" s="17" t="s">
        <v>211</v>
      </c>
      <c r="E29" s="17"/>
      <c r="F29" s="18">
        <v>0</v>
      </c>
      <c r="G29" s="18">
        <v>0</v>
      </c>
      <c r="H29" s="19"/>
      <c r="I29" s="18">
        <v>0</v>
      </c>
      <c r="J29" s="19"/>
      <c r="K29" s="47">
        <v>0</v>
      </c>
      <c r="M29" s="44"/>
      <c r="N29" s="39"/>
    </row>
    <row r="30" spans="4:14">
      <c r="D30" s="17" t="s">
        <v>212</v>
      </c>
      <c r="E30" s="17"/>
      <c r="F30" s="18">
        <v>0</v>
      </c>
      <c r="G30" s="18">
        <v>0</v>
      </c>
      <c r="H30" s="19"/>
      <c r="I30" s="18">
        <v>0</v>
      </c>
      <c r="J30" s="19"/>
      <c r="K30" s="47">
        <v>0</v>
      </c>
      <c r="M30" s="44"/>
      <c r="N30" s="39"/>
    </row>
    <row r="31" spans="4:14">
      <c r="D31" s="21" t="s">
        <v>191</v>
      </c>
      <c r="E31" s="21" t="s">
        <v>68</v>
      </c>
      <c r="F31" s="22">
        <v>0</v>
      </c>
      <c r="G31" s="22">
        <v>0</v>
      </c>
      <c r="I31" s="22">
        <v>0</v>
      </c>
      <c r="K31" s="28">
        <v>0</v>
      </c>
      <c r="M31" s="44"/>
      <c r="N31" s="39"/>
    </row>
    <row r="32" spans="4:14">
      <c r="D32" s="27" t="s">
        <v>192</v>
      </c>
      <c r="E32" s="27" t="s">
        <v>193</v>
      </c>
      <c r="F32" s="28">
        <v>0</v>
      </c>
      <c r="G32" s="28">
        <v>0</v>
      </c>
      <c r="I32" s="28">
        <v>0</v>
      </c>
      <c r="K32" s="28">
        <v>0</v>
      </c>
      <c r="M32" s="44"/>
      <c r="N32" s="39"/>
    </row>
    <row r="33" spans="4:14">
      <c r="D33" s="27" t="s">
        <v>198</v>
      </c>
      <c r="E33" s="27" t="s">
        <v>199</v>
      </c>
      <c r="F33" s="28">
        <v>0</v>
      </c>
      <c r="G33" s="28">
        <v>0</v>
      </c>
      <c r="I33" s="28">
        <v>0</v>
      </c>
      <c r="K33" s="28">
        <v>0</v>
      </c>
      <c r="M33" s="44"/>
      <c r="N33" s="39"/>
    </row>
    <row r="34" spans="4:14">
      <c r="D34" s="17" t="s">
        <v>213</v>
      </c>
      <c r="E34" s="17"/>
      <c r="F34" s="18">
        <v>50</v>
      </c>
      <c r="G34" s="18">
        <v>191214</v>
      </c>
      <c r="H34" s="19"/>
      <c r="I34" s="18">
        <v>191214</v>
      </c>
      <c r="J34" s="19"/>
      <c r="K34" s="48">
        <v>139063.87</v>
      </c>
      <c r="M34" s="44"/>
      <c r="N34" s="39"/>
    </row>
    <row r="35" spans="4:14">
      <c r="D35" s="17" t="s">
        <v>214</v>
      </c>
      <c r="E35" s="17"/>
      <c r="F35" s="18">
        <v>50</v>
      </c>
      <c r="G35" s="18">
        <v>191214</v>
      </c>
      <c r="H35" s="19"/>
      <c r="I35" s="18">
        <v>191214</v>
      </c>
      <c r="J35" s="19"/>
      <c r="K35" s="48">
        <v>139063.87</v>
      </c>
      <c r="M35" s="44"/>
      <c r="N35" s="39"/>
    </row>
    <row r="36" spans="4:14">
      <c r="D36" s="21" t="s">
        <v>191</v>
      </c>
      <c r="E36" s="21" t="s">
        <v>68</v>
      </c>
      <c r="F36" s="22">
        <v>50</v>
      </c>
      <c r="G36" s="22">
        <v>191214</v>
      </c>
      <c r="I36" s="22">
        <v>191214</v>
      </c>
      <c r="K36" s="43">
        <v>139063.87</v>
      </c>
      <c r="M36" s="44"/>
      <c r="N36" s="39"/>
    </row>
    <row r="37" spans="4:14">
      <c r="D37" s="27" t="s">
        <v>192</v>
      </c>
      <c r="E37" s="27" t="s">
        <v>193</v>
      </c>
      <c r="F37" s="28">
        <v>0</v>
      </c>
      <c r="G37" s="28">
        <v>0</v>
      </c>
      <c r="I37" s="28">
        <v>0</v>
      </c>
      <c r="M37" s="44"/>
      <c r="N37" s="39"/>
    </row>
    <row r="38" spans="4:14">
      <c r="D38" s="23" t="s">
        <v>198</v>
      </c>
      <c r="E38" s="23" t="s">
        <v>199</v>
      </c>
      <c r="F38" s="24">
        <v>50</v>
      </c>
      <c r="G38" s="24">
        <v>189225</v>
      </c>
      <c r="H38" s="25"/>
      <c r="I38" s="24">
        <v>189225</v>
      </c>
      <c r="J38" s="25"/>
      <c r="K38" s="42">
        <v>137825.74</v>
      </c>
      <c r="M38" s="44"/>
      <c r="N38" s="39"/>
    </row>
    <row r="39" spans="4:14">
      <c r="D39" s="26">
        <v>3211</v>
      </c>
      <c r="E39" s="27" t="s">
        <v>215</v>
      </c>
      <c r="F39" s="28"/>
      <c r="G39" s="28"/>
      <c r="I39" s="28"/>
      <c r="K39">
        <v>899.12</v>
      </c>
      <c r="M39" s="44"/>
      <c r="N39" s="39"/>
    </row>
    <row r="40" spans="3:14">
      <c r="C40" s="25"/>
      <c r="D40" s="26">
        <v>3213</v>
      </c>
      <c r="E40" s="27" t="s">
        <v>216</v>
      </c>
      <c r="F40" s="28"/>
      <c r="G40" s="28"/>
      <c r="I40" s="28"/>
      <c r="K40">
        <v>413.82</v>
      </c>
      <c r="M40" s="44"/>
      <c r="N40" s="39"/>
    </row>
    <row r="41" spans="4:14">
      <c r="D41" s="26">
        <v>3221</v>
      </c>
      <c r="E41" s="27" t="s">
        <v>217</v>
      </c>
      <c r="F41" s="28"/>
      <c r="G41" s="28"/>
      <c r="I41" s="28"/>
      <c r="K41" s="43">
        <v>13940.76</v>
      </c>
      <c r="M41" s="44"/>
      <c r="N41" s="39"/>
    </row>
    <row r="42" spans="4:14">
      <c r="D42" s="26">
        <v>3222</v>
      </c>
      <c r="E42" s="27" t="s">
        <v>218</v>
      </c>
      <c r="F42" s="28"/>
      <c r="G42" s="28"/>
      <c r="I42" s="28"/>
      <c r="K42" s="43">
        <v>52190.49</v>
      </c>
      <c r="M42" s="44"/>
      <c r="N42" s="39"/>
    </row>
    <row r="43" spans="4:14">
      <c r="D43" s="26">
        <v>3223</v>
      </c>
      <c r="E43" s="27" t="s">
        <v>219</v>
      </c>
      <c r="F43" s="28"/>
      <c r="G43" s="28"/>
      <c r="I43" s="28"/>
      <c r="K43" s="43">
        <v>21403.46</v>
      </c>
      <c r="M43" s="44"/>
      <c r="N43" s="39"/>
    </row>
    <row r="44" spans="4:14">
      <c r="D44" s="26">
        <v>3224</v>
      </c>
      <c r="E44" s="27" t="s">
        <v>220</v>
      </c>
      <c r="F44" s="28"/>
      <c r="G44" s="28"/>
      <c r="I44" s="28"/>
      <c r="K44" s="43">
        <v>5796.25</v>
      </c>
      <c r="M44" s="44"/>
      <c r="N44" s="39"/>
    </row>
    <row r="45" spans="4:14">
      <c r="D45" s="26">
        <v>3225</v>
      </c>
      <c r="E45" s="27" t="s">
        <v>221</v>
      </c>
      <c r="F45" s="28"/>
      <c r="G45" s="28"/>
      <c r="I45" s="28"/>
      <c r="K45">
        <v>243.79</v>
      </c>
      <c r="M45" s="44"/>
      <c r="N45" s="39"/>
    </row>
    <row r="46" spans="4:14">
      <c r="D46" s="26">
        <v>3227</v>
      </c>
      <c r="E46" s="27" t="s">
        <v>222</v>
      </c>
      <c r="F46" s="28"/>
      <c r="G46" s="28"/>
      <c r="I46" s="28"/>
      <c r="K46" s="43">
        <v>4852.22</v>
      </c>
      <c r="M46" s="44"/>
      <c r="N46" s="39"/>
    </row>
    <row r="47" spans="4:14">
      <c r="D47" s="26">
        <v>3231</v>
      </c>
      <c r="E47" s="27" t="s">
        <v>223</v>
      </c>
      <c r="F47" s="28"/>
      <c r="G47" s="28"/>
      <c r="I47" s="28"/>
      <c r="K47">
        <v>2861.47</v>
      </c>
      <c r="M47" s="44"/>
      <c r="N47" s="39"/>
    </row>
    <row r="48" spans="4:14">
      <c r="D48" s="26">
        <v>3232</v>
      </c>
      <c r="E48" s="27" t="s">
        <v>224</v>
      </c>
      <c r="F48" s="28"/>
      <c r="G48" s="28"/>
      <c r="I48" s="28"/>
      <c r="K48" s="43">
        <v>3461.04</v>
      </c>
      <c r="M48" s="44"/>
      <c r="N48" s="39"/>
    </row>
    <row r="49" spans="4:14">
      <c r="D49" s="26">
        <v>3233</v>
      </c>
      <c r="E49" s="27" t="s">
        <v>225</v>
      </c>
      <c r="F49" s="28"/>
      <c r="G49" s="28"/>
      <c r="I49" s="28"/>
      <c r="K49" s="43">
        <v>3586.16</v>
      </c>
      <c r="M49" s="44"/>
      <c r="N49" s="39"/>
    </row>
    <row r="50" spans="4:14">
      <c r="D50" s="26">
        <v>3234</v>
      </c>
      <c r="E50" s="27" t="s">
        <v>226</v>
      </c>
      <c r="F50" s="28"/>
      <c r="G50" s="28"/>
      <c r="I50" s="28"/>
      <c r="K50" s="43">
        <v>6021.16</v>
      </c>
      <c r="M50" s="44"/>
      <c r="N50" s="39"/>
    </row>
    <row r="51" spans="4:14">
      <c r="D51" s="26">
        <v>3235</v>
      </c>
      <c r="E51" s="27" t="s">
        <v>227</v>
      </c>
      <c r="F51" s="28"/>
      <c r="G51" s="28"/>
      <c r="I51" s="28"/>
      <c r="K51" s="43">
        <v>5144.79</v>
      </c>
      <c r="M51" s="44"/>
      <c r="N51" s="39"/>
    </row>
    <row r="52" spans="4:14">
      <c r="D52" s="26">
        <v>3236</v>
      </c>
      <c r="E52" s="27" t="s">
        <v>228</v>
      </c>
      <c r="F52" s="28"/>
      <c r="G52" s="28"/>
      <c r="I52" s="28"/>
      <c r="K52" s="43">
        <v>2281.82</v>
      </c>
      <c r="M52" s="44"/>
      <c r="N52" s="39"/>
    </row>
    <row r="53" spans="4:14">
      <c r="D53" s="26">
        <v>3237</v>
      </c>
      <c r="E53" s="27" t="s">
        <v>229</v>
      </c>
      <c r="F53" s="28"/>
      <c r="G53" s="28"/>
      <c r="I53" s="28"/>
      <c r="K53" s="43">
        <v>4349.6</v>
      </c>
      <c r="M53" s="44"/>
      <c r="N53" s="39"/>
    </row>
    <row r="54" spans="4:14">
      <c r="D54" s="26">
        <v>3238</v>
      </c>
      <c r="E54" s="27" t="s">
        <v>230</v>
      </c>
      <c r="F54" s="28"/>
      <c r="G54" s="28"/>
      <c r="I54" s="28"/>
      <c r="K54" s="43">
        <v>4601.44</v>
      </c>
      <c r="M54" s="44"/>
      <c r="N54" s="39"/>
    </row>
    <row r="55" spans="4:14">
      <c r="D55" s="26">
        <v>3239</v>
      </c>
      <c r="E55" s="27" t="s">
        <v>231</v>
      </c>
      <c r="F55" s="28"/>
      <c r="G55" s="28"/>
      <c r="I55" s="28"/>
      <c r="K55">
        <v>150</v>
      </c>
      <c r="M55" s="44"/>
      <c r="N55" s="39"/>
    </row>
    <row r="56" spans="4:14">
      <c r="D56" s="26">
        <v>3292</v>
      </c>
      <c r="E56" s="27" t="s">
        <v>232</v>
      </c>
      <c r="F56" s="28"/>
      <c r="G56" s="28"/>
      <c r="I56" s="28"/>
      <c r="K56" s="43">
        <v>1234.36</v>
      </c>
      <c r="M56" s="44"/>
      <c r="N56" s="39"/>
    </row>
    <row r="57" spans="4:14">
      <c r="D57" s="26">
        <v>3293</v>
      </c>
      <c r="E57" s="27" t="s">
        <v>233</v>
      </c>
      <c r="F57" s="28"/>
      <c r="G57" s="28"/>
      <c r="I57" s="28"/>
      <c r="K57">
        <v>439.2</v>
      </c>
      <c r="M57" s="44"/>
      <c r="N57" s="39"/>
    </row>
    <row r="58" spans="4:14">
      <c r="D58" s="26">
        <v>3295</v>
      </c>
      <c r="E58" s="27" t="s">
        <v>234</v>
      </c>
      <c r="F58" s="28"/>
      <c r="G58" s="28"/>
      <c r="I58" s="28"/>
      <c r="K58">
        <v>3.83</v>
      </c>
      <c r="M58" s="44"/>
      <c r="N58" s="39"/>
    </row>
    <row r="59" spans="4:14">
      <c r="D59" s="26">
        <v>3299</v>
      </c>
      <c r="E59" s="27" t="s">
        <v>235</v>
      </c>
      <c r="F59" s="28"/>
      <c r="G59" s="28"/>
      <c r="I59" s="28"/>
      <c r="K59" s="43">
        <v>3950.96</v>
      </c>
      <c r="M59" s="44"/>
      <c r="N59" s="39"/>
    </row>
    <row r="60" spans="4:14">
      <c r="D60" s="23" t="s">
        <v>236</v>
      </c>
      <c r="E60" s="23" t="s">
        <v>237</v>
      </c>
      <c r="F60" s="24">
        <v>50</v>
      </c>
      <c r="G60" s="24">
        <v>1989</v>
      </c>
      <c r="H60" s="25"/>
      <c r="I60" s="24">
        <v>1989</v>
      </c>
      <c r="K60" s="43">
        <v>1238.13</v>
      </c>
      <c r="M60" s="44"/>
      <c r="N60" s="39"/>
    </row>
    <row r="61" spans="4:14">
      <c r="D61" s="33">
        <v>3431</v>
      </c>
      <c r="E61" s="34" t="s">
        <v>238</v>
      </c>
      <c r="F61" s="35"/>
      <c r="G61" s="35"/>
      <c r="H61" s="1"/>
      <c r="I61" s="35"/>
      <c r="K61" s="43">
        <v>1238.13</v>
      </c>
      <c r="M61" s="44"/>
      <c r="N61" s="39"/>
    </row>
    <row r="62" spans="4:14">
      <c r="D62" s="17" t="s">
        <v>239</v>
      </c>
      <c r="E62" s="17"/>
      <c r="F62" s="18">
        <v>-8.27</v>
      </c>
      <c r="G62" s="18">
        <v>184162</v>
      </c>
      <c r="H62" s="19"/>
      <c r="I62" s="18">
        <v>184162</v>
      </c>
      <c r="J62" s="19"/>
      <c r="K62" s="48">
        <v>237664</v>
      </c>
      <c r="M62" s="44"/>
      <c r="N62" s="39"/>
    </row>
    <row r="63" spans="4:14">
      <c r="D63" s="17" t="s">
        <v>240</v>
      </c>
      <c r="E63" s="17"/>
      <c r="F63" s="18">
        <v>-8.27</v>
      </c>
      <c r="G63" s="18">
        <v>184162</v>
      </c>
      <c r="H63" s="19"/>
      <c r="I63" s="18">
        <v>184162</v>
      </c>
      <c r="J63" s="19"/>
      <c r="K63" s="48">
        <v>237664</v>
      </c>
      <c r="M63" s="44"/>
      <c r="N63" s="39"/>
    </row>
    <row r="64" spans="4:14">
      <c r="D64" s="21" t="s">
        <v>191</v>
      </c>
      <c r="E64" s="21" t="s">
        <v>68</v>
      </c>
      <c r="F64" s="22">
        <v>-8.27</v>
      </c>
      <c r="G64" s="22">
        <v>184162</v>
      </c>
      <c r="I64" s="22">
        <v>184162</v>
      </c>
      <c r="K64" s="43">
        <v>237664</v>
      </c>
      <c r="M64" s="44"/>
      <c r="N64" s="39"/>
    </row>
    <row r="65" spans="4:14">
      <c r="D65" s="27" t="s">
        <v>192</v>
      </c>
      <c r="E65" s="27" t="s">
        <v>193</v>
      </c>
      <c r="F65" s="28">
        <v>-8.27</v>
      </c>
      <c r="G65" s="28">
        <v>184162</v>
      </c>
      <c r="I65" s="28">
        <v>184162</v>
      </c>
      <c r="K65" s="43">
        <v>237664</v>
      </c>
      <c r="M65" s="44"/>
      <c r="N65" s="39"/>
    </row>
    <row r="66" spans="4:14">
      <c r="D66" s="34">
        <v>3111</v>
      </c>
      <c r="E66" s="34" t="s">
        <v>241</v>
      </c>
      <c r="F66" s="35"/>
      <c r="G66" s="35"/>
      <c r="H66" s="1"/>
      <c r="I66" s="35"/>
      <c r="J66" s="1"/>
      <c r="K66" s="50">
        <v>237664</v>
      </c>
      <c r="M66" s="44"/>
      <c r="N66" s="39"/>
    </row>
    <row r="67" spans="4:14">
      <c r="D67" s="17" t="s">
        <v>242</v>
      </c>
      <c r="E67" s="17"/>
      <c r="F67" s="18">
        <v>0</v>
      </c>
      <c r="G67" s="18">
        <v>0</v>
      </c>
      <c r="H67" s="19"/>
      <c r="I67" s="18">
        <v>0</v>
      </c>
      <c r="J67" s="19"/>
      <c r="K67" s="51">
        <v>200</v>
      </c>
      <c r="L67" s="1"/>
      <c r="M67" s="44"/>
      <c r="N67" s="52"/>
    </row>
    <row r="68" s="1" customFormat="1" spans="4:14">
      <c r="D68" s="21" t="s">
        <v>191</v>
      </c>
      <c r="E68" s="21" t="s">
        <v>68</v>
      </c>
      <c r="F68" s="22">
        <v>0</v>
      </c>
      <c r="G68" s="22">
        <v>0</v>
      </c>
      <c r="H68"/>
      <c r="I68" s="22">
        <v>0</v>
      </c>
      <c r="J68"/>
      <c r="K68" s="25">
        <v>200</v>
      </c>
      <c r="L68"/>
      <c r="M68" s="44"/>
      <c r="N68" s="39"/>
    </row>
    <row r="69" spans="4:14">
      <c r="D69" s="27" t="s">
        <v>192</v>
      </c>
      <c r="E69" s="27" t="s">
        <v>193</v>
      </c>
      <c r="F69" s="28">
        <v>0</v>
      </c>
      <c r="G69" s="28">
        <v>0</v>
      </c>
      <c r="I69" s="28">
        <v>0</v>
      </c>
      <c r="M69" s="44"/>
      <c r="N69" s="39"/>
    </row>
    <row r="70" spans="4:14">
      <c r="D70" s="27" t="s">
        <v>198</v>
      </c>
      <c r="E70" s="27" t="s">
        <v>199</v>
      </c>
      <c r="F70" s="28">
        <v>0</v>
      </c>
      <c r="G70" s="28">
        <v>0</v>
      </c>
      <c r="I70" s="28">
        <v>0</v>
      </c>
      <c r="K70">
        <v>200</v>
      </c>
      <c r="M70" s="44"/>
      <c r="N70" s="39"/>
    </row>
    <row r="71" spans="4:14">
      <c r="D71" s="29">
        <v>3293</v>
      </c>
      <c r="E71" s="30" t="s">
        <v>233</v>
      </c>
      <c r="F71" s="35"/>
      <c r="G71" s="35"/>
      <c r="H71" s="1"/>
      <c r="I71" s="35"/>
      <c r="K71">
        <v>200</v>
      </c>
      <c r="M71" s="44"/>
      <c r="N71" s="39"/>
    </row>
    <row r="72" spans="4:14">
      <c r="D72" s="11" t="s">
        <v>243</v>
      </c>
      <c r="E72" s="11"/>
      <c r="F72" s="12">
        <v>50</v>
      </c>
      <c r="G72" s="12">
        <v>8880</v>
      </c>
      <c r="H72" s="10"/>
      <c r="I72" s="12">
        <v>8880</v>
      </c>
      <c r="J72" s="10"/>
      <c r="K72" s="38">
        <v>14469.44</v>
      </c>
      <c r="M72" s="44"/>
      <c r="N72" s="39"/>
    </row>
    <row r="73" spans="4:14">
      <c r="D73" s="17" t="s">
        <v>189</v>
      </c>
      <c r="E73" s="17"/>
      <c r="F73" s="18">
        <v>50</v>
      </c>
      <c r="G73" s="18">
        <v>8880</v>
      </c>
      <c r="H73" s="19"/>
      <c r="I73" s="18">
        <v>8880</v>
      </c>
      <c r="J73" s="19"/>
      <c r="K73" s="48">
        <v>14469.47</v>
      </c>
      <c r="M73" s="44"/>
      <c r="N73" s="39"/>
    </row>
    <row r="74" spans="4:14">
      <c r="D74" s="17" t="s">
        <v>209</v>
      </c>
      <c r="E74" s="17"/>
      <c r="F74" s="18">
        <v>50</v>
      </c>
      <c r="G74" s="18">
        <v>8880</v>
      </c>
      <c r="H74" s="19"/>
      <c r="I74" s="18">
        <v>8880</v>
      </c>
      <c r="J74" s="19"/>
      <c r="K74" s="48">
        <v>12406.49</v>
      </c>
      <c r="M74" s="44"/>
      <c r="N74" s="39"/>
    </row>
    <row r="75" spans="4:14">
      <c r="D75" s="21" t="s">
        <v>191</v>
      </c>
      <c r="E75" s="21" t="s">
        <v>68</v>
      </c>
      <c r="F75" s="22">
        <v>50</v>
      </c>
      <c r="G75" s="22">
        <v>8880</v>
      </c>
      <c r="I75" s="22">
        <v>8880</v>
      </c>
      <c r="K75" s="43">
        <v>12406.46</v>
      </c>
      <c r="M75" s="44"/>
      <c r="N75" s="39"/>
    </row>
    <row r="76" spans="4:14">
      <c r="D76" s="23" t="s">
        <v>192</v>
      </c>
      <c r="E76" s="23" t="s">
        <v>193</v>
      </c>
      <c r="F76" s="24">
        <v>50</v>
      </c>
      <c r="G76" s="24">
        <v>8100</v>
      </c>
      <c r="H76" s="25"/>
      <c r="I76" s="24">
        <v>8100</v>
      </c>
      <c r="J76" s="25"/>
      <c r="K76" s="42">
        <v>11857</v>
      </c>
      <c r="M76" s="44"/>
      <c r="N76" s="39"/>
    </row>
    <row r="77" spans="4:14">
      <c r="D77" s="27">
        <v>3111</v>
      </c>
      <c r="E77" s="27" t="s">
        <v>241</v>
      </c>
      <c r="F77" s="28"/>
      <c r="G77" s="28"/>
      <c r="I77" s="28"/>
      <c r="K77" s="43">
        <v>9963.65</v>
      </c>
      <c r="M77" s="44"/>
      <c r="N77" s="39"/>
    </row>
    <row r="78" spans="4:14">
      <c r="D78" s="27">
        <v>3132</v>
      </c>
      <c r="E78" s="27" t="s">
        <v>244</v>
      </c>
      <c r="F78" s="28"/>
      <c r="G78" s="28"/>
      <c r="I78" s="28"/>
      <c r="K78" s="43">
        <v>1593.35</v>
      </c>
      <c r="M78" s="44"/>
      <c r="N78" s="39"/>
    </row>
    <row r="79" spans="4:14">
      <c r="D79" s="27">
        <v>3121</v>
      </c>
      <c r="E79" s="27" t="s">
        <v>196</v>
      </c>
      <c r="F79" s="28"/>
      <c r="G79" s="28"/>
      <c r="I79" s="28"/>
      <c r="K79">
        <v>300</v>
      </c>
      <c r="M79" s="44"/>
      <c r="N79" s="39"/>
    </row>
    <row r="80" spans="4:14">
      <c r="D80" s="23" t="s">
        <v>198</v>
      </c>
      <c r="E80" s="23" t="s">
        <v>199</v>
      </c>
      <c r="F80" s="24">
        <v>50</v>
      </c>
      <c r="G80" s="24">
        <v>780</v>
      </c>
      <c r="H80" s="25"/>
      <c r="I80" s="24">
        <v>780</v>
      </c>
      <c r="J80" s="25"/>
      <c r="K80" s="25">
        <v>549.46</v>
      </c>
      <c r="M80" s="44"/>
      <c r="N80" s="39"/>
    </row>
    <row r="81" s="1" customFormat="1" spans="4:14">
      <c r="D81" s="34">
        <v>3212</v>
      </c>
      <c r="E81" s="34" t="s">
        <v>200</v>
      </c>
      <c r="F81" s="35"/>
      <c r="G81" s="35"/>
      <c r="I81" s="35"/>
      <c r="K81" s="1">
        <v>549.46</v>
      </c>
      <c r="M81" s="44"/>
      <c r="N81" s="52"/>
    </row>
    <row r="82" spans="4:14">
      <c r="D82" s="17" t="s">
        <v>245</v>
      </c>
      <c r="E82" s="17"/>
      <c r="F82" s="18">
        <v>0</v>
      </c>
      <c r="G82" s="18">
        <v>0</v>
      </c>
      <c r="H82" s="19"/>
      <c r="I82" s="19">
        <v>0</v>
      </c>
      <c r="J82" s="19"/>
      <c r="K82" s="18">
        <v>2062.98</v>
      </c>
      <c r="M82" s="44"/>
      <c r="N82" s="39"/>
    </row>
    <row r="83" spans="4:14">
      <c r="D83" s="21" t="s">
        <v>191</v>
      </c>
      <c r="E83" s="21" t="s">
        <v>68</v>
      </c>
      <c r="F83" s="22">
        <v>0</v>
      </c>
      <c r="G83" s="22">
        <v>0</v>
      </c>
      <c r="I83">
        <v>0</v>
      </c>
      <c r="K83" s="22">
        <v>2062.98</v>
      </c>
      <c r="M83" s="44"/>
      <c r="N83" s="39"/>
    </row>
    <row r="84" spans="4:14">
      <c r="D84" s="23" t="s">
        <v>192</v>
      </c>
      <c r="E84" s="23" t="s">
        <v>193</v>
      </c>
      <c r="F84" s="24">
        <v>0</v>
      </c>
      <c r="G84" s="24">
        <v>0</v>
      </c>
      <c r="H84" s="25"/>
      <c r="I84">
        <v>0</v>
      </c>
      <c r="J84" s="25"/>
      <c r="K84" s="24">
        <v>1898.1</v>
      </c>
      <c r="M84" s="44"/>
      <c r="N84" s="39"/>
    </row>
    <row r="85" spans="4:14">
      <c r="D85" s="26">
        <v>3111</v>
      </c>
      <c r="E85" s="27" t="s">
        <v>241</v>
      </c>
      <c r="F85" s="28"/>
      <c r="G85" s="28"/>
      <c r="I85">
        <v>0</v>
      </c>
      <c r="K85" s="28">
        <v>1585.79</v>
      </c>
      <c r="M85" s="44"/>
      <c r="N85" s="39"/>
    </row>
    <row r="86" spans="4:14">
      <c r="D86" s="26">
        <v>3132</v>
      </c>
      <c r="E86" s="27" t="s">
        <v>244</v>
      </c>
      <c r="F86" s="28"/>
      <c r="G86" s="28"/>
      <c r="I86">
        <v>0</v>
      </c>
      <c r="K86" s="28">
        <v>312.31</v>
      </c>
      <c r="M86" s="44"/>
      <c r="N86" s="39"/>
    </row>
    <row r="87" spans="4:14">
      <c r="D87" s="23" t="s">
        <v>198</v>
      </c>
      <c r="E87" s="23" t="s">
        <v>199</v>
      </c>
      <c r="F87" s="24">
        <v>0</v>
      </c>
      <c r="G87" s="24">
        <v>0</v>
      </c>
      <c r="H87" s="25"/>
      <c r="I87">
        <v>0</v>
      </c>
      <c r="J87" s="25"/>
      <c r="K87" s="24">
        <v>164.88</v>
      </c>
      <c r="M87" s="44"/>
      <c r="N87" s="39"/>
    </row>
    <row r="88" spans="4:14">
      <c r="D88" s="29">
        <v>3212</v>
      </c>
      <c r="E88" s="30" t="s">
        <v>200</v>
      </c>
      <c r="F88" s="31"/>
      <c r="G88" s="31"/>
      <c r="H88" s="32"/>
      <c r="I88">
        <v>0</v>
      </c>
      <c r="J88" s="32"/>
      <c r="K88" s="31">
        <v>164.88</v>
      </c>
      <c r="M88" s="44"/>
      <c r="N88" s="39"/>
    </row>
    <row r="89" s="1" customFormat="1" spans="4:14">
      <c r="D89" s="34"/>
      <c r="E89" s="34"/>
      <c r="F89" s="35"/>
      <c r="G89" s="35"/>
      <c r="I89" s="35"/>
      <c r="M89" s="44"/>
      <c r="N89" s="52"/>
    </row>
    <row r="90" spans="4:14">
      <c r="D90" s="13" t="s">
        <v>246</v>
      </c>
      <c r="E90" s="13"/>
      <c r="F90" s="14">
        <v>24.48</v>
      </c>
      <c r="G90" s="14">
        <v>117081</v>
      </c>
      <c r="H90" s="15"/>
      <c r="I90" s="14">
        <v>117081</v>
      </c>
      <c r="J90" s="15"/>
      <c r="K90" s="53">
        <v>102491.6</v>
      </c>
      <c r="M90" s="44"/>
      <c r="N90" s="39"/>
    </row>
    <row r="91" spans="4:14">
      <c r="D91" s="17" t="s">
        <v>213</v>
      </c>
      <c r="E91" s="17"/>
      <c r="F91" s="18">
        <v>50</v>
      </c>
      <c r="G91" s="18">
        <v>10980</v>
      </c>
      <c r="H91" s="49"/>
      <c r="I91" s="18">
        <v>10980</v>
      </c>
      <c r="J91" s="49"/>
      <c r="K91" s="54">
        <v>10676.1</v>
      </c>
      <c r="M91" s="44"/>
      <c r="N91" s="39"/>
    </row>
    <row r="92" spans="4:14">
      <c r="D92" s="17" t="s">
        <v>214</v>
      </c>
      <c r="E92" s="17"/>
      <c r="F92" s="18">
        <v>50</v>
      </c>
      <c r="G92" s="18">
        <v>10980</v>
      </c>
      <c r="H92" s="49"/>
      <c r="I92" s="18">
        <v>10980</v>
      </c>
      <c r="J92" s="49"/>
      <c r="K92" s="54">
        <v>10676.1</v>
      </c>
      <c r="M92" s="44"/>
      <c r="N92" s="39"/>
    </row>
    <row r="93" spans="4:14">
      <c r="D93" s="21" t="s">
        <v>191</v>
      </c>
      <c r="E93" s="21" t="s">
        <v>68</v>
      </c>
      <c r="F93" s="22">
        <v>50</v>
      </c>
      <c r="G93" s="22">
        <v>10980</v>
      </c>
      <c r="I93" s="22">
        <v>10980</v>
      </c>
      <c r="K93" s="42">
        <v>10676.1</v>
      </c>
      <c r="M93" s="44"/>
      <c r="N93" s="39"/>
    </row>
    <row r="94" spans="4:14">
      <c r="D94" s="23" t="s">
        <v>198</v>
      </c>
      <c r="E94" s="23" t="s">
        <v>199</v>
      </c>
      <c r="F94" s="24">
        <v>50</v>
      </c>
      <c r="G94" s="24">
        <v>10980</v>
      </c>
      <c r="H94" s="25"/>
      <c r="I94" s="24">
        <v>10980</v>
      </c>
      <c r="J94" s="25"/>
      <c r="K94" s="42">
        <v>10676.1</v>
      </c>
      <c r="M94" s="44"/>
      <c r="N94" s="39"/>
    </row>
    <row r="95" s="1" customFormat="1" spans="4:14">
      <c r="D95" s="29">
        <v>3227</v>
      </c>
      <c r="E95" s="30" t="s">
        <v>222</v>
      </c>
      <c r="F95" s="31"/>
      <c r="G95" s="31"/>
      <c r="H95" s="32"/>
      <c r="I95" s="31"/>
      <c r="J95" s="32"/>
      <c r="K95" s="32">
        <v>147.83</v>
      </c>
      <c r="M95" s="44"/>
      <c r="N95" s="52"/>
    </row>
    <row r="96" s="1" customFormat="1" spans="4:14">
      <c r="D96" s="29">
        <v>3221</v>
      </c>
      <c r="E96" s="30" t="s">
        <v>217</v>
      </c>
      <c r="F96" s="31"/>
      <c r="G96" s="31"/>
      <c r="H96" s="32"/>
      <c r="I96" s="31"/>
      <c r="J96" s="32"/>
      <c r="K96" s="55">
        <v>2465.03</v>
      </c>
      <c r="M96" s="44"/>
      <c r="N96" s="52"/>
    </row>
    <row r="97" s="1" customFormat="1" spans="4:14">
      <c r="D97" s="29">
        <v>3222</v>
      </c>
      <c r="E97" s="30" t="s">
        <v>218</v>
      </c>
      <c r="F97" s="31"/>
      <c r="G97" s="31"/>
      <c r="H97" s="32"/>
      <c r="I97" s="31"/>
      <c r="J97" s="32"/>
      <c r="K97" s="55">
        <v>6881.31</v>
      </c>
      <c r="M97" s="44"/>
      <c r="N97" s="52"/>
    </row>
    <row r="98" s="1" customFormat="1" spans="4:14">
      <c r="D98" s="29">
        <v>3223</v>
      </c>
      <c r="E98" s="30" t="s">
        <v>219</v>
      </c>
      <c r="F98" s="31"/>
      <c r="G98" s="31"/>
      <c r="H98" s="32"/>
      <c r="I98" s="31"/>
      <c r="J98" s="32"/>
      <c r="K98" s="32">
        <v>750</v>
      </c>
      <c r="M98" s="44"/>
      <c r="N98" s="52"/>
    </row>
    <row r="99" s="1" customFormat="1" spans="4:14">
      <c r="D99" s="29">
        <v>3224</v>
      </c>
      <c r="E99" s="30" t="s">
        <v>220</v>
      </c>
      <c r="F99" s="31"/>
      <c r="G99" s="31"/>
      <c r="H99" s="32"/>
      <c r="I99" s="31"/>
      <c r="J99" s="32"/>
      <c r="K99" s="32">
        <v>214.56</v>
      </c>
      <c r="M99" s="44"/>
      <c r="N99" s="52"/>
    </row>
    <row r="100" s="1" customFormat="1" spans="4:14">
      <c r="D100" s="29">
        <v>3225</v>
      </c>
      <c r="E100" s="30" t="s">
        <v>221</v>
      </c>
      <c r="F100" s="31"/>
      <c r="G100" s="31"/>
      <c r="H100" s="32"/>
      <c r="I100" s="31"/>
      <c r="J100" s="32"/>
      <c r="K100" s="32">
        <v>217.37</v>
      </c>
      <c r="M100" s="44"/>
      <c r="N100" s="52"/>
    </row>
    <row r="101" s="1" customFormat="1" spans="4:14">
      <c r="D101" s="17" t="s">
        <v>239</v>
      </c>
      <c r="E101" s="17"/>
      <c r="F101" s="18">
        <v>22.33</v>
      </c>
      <c r="G101" s="18">
        <v>106101</v>
      </c>
      <c r="H101" s="19"/>
      <c r="I101" s="18">
        <v>106101</v>
      </c>
      <c r="J101" s="19"/>
      <c r="K101" s="56">
        <v>40000</v>
      </c>
      <c r="M101" s="44"/>
      <c r="N101" s="52"/>
    </row>
    <row r="102" s="1" customFormat="1" spans="4:14">
      <c r="D102" s="17" t="s">
        <v>240</v>
      </c>
      <c r="E102" s="17"/>
      <c r="F102" s="18">
        <v>0</v>
      </c>
      <c r="G102" s="18">
        <v>48000</v>
      </c>
      <c r="H102" s="19"/>
      <c r="I102" s="18">
        <v>48000</v>
      </c>
      <c r="J102" s="19"/>
      <c r="K102" s="56">
        <v>40000</v>
      </c>
      <c r="M102" s="44"/>
      <c r="N102" s="52"/>
    </row>
    <row r="103" spans="4:14">
      <c r="D103" s="21" t="s">
        <v>191</v>
      </c>
      <c r="E103" s="21" t="s">
        <v>68</v>
      </c>
      <c r="F103" s="22">
        <v>0</v>
      </c>
      <c r="G103" s="22">
        <v>48000</v>
      </c>
      <c r="I103" s="22">
        <v>48000</v>
      </c>
      <c r="K103" s="42">
        <v>40000</v>
      </c>
      <c r="M103" s="44"/>
      <c r="N103" s="39"/>
    </row>
    <row r="104" spans="4:14">
      <c r="D104" s="23" t="s">
        <v>192</v>
      </c>
      <c r="E104" s="23" t="s">
        <v>193</v>
      </c>
      <c r="F104" s="24">
        <v>0</v>
      </c>
      <c r="G104" s="24">
        <v>48000</v>
      </c>
      <c r="H104" s="25"/>
      <c r="I104" s="24">
        <v>48000</v>
      </c>
      <c r="J104" s="25"/>
      <c r="K104" s="42">
        <v>40000</v>
      </c>
      <c r="M104" s="44"/>
      <c r="N104" s="39"/>
    </row>
    <row r="105" s="1" customFormat="1" spans="4:14">
      <c r="D105" s="29">
        <v>3111</v>
      </c>
      <c r="E105" s="34" t="s">
        <v>241</v>
      </c>
      <c r="F105" s="35"/>
      <c r="G105" s="35"/>
      <c r="I105" s="35"/>
      <c r="K105" s="50">
        <v>40000</v>
      </c>
      <c r="M105" s="44"/>
      <c r="N105" s="52"/>
    </row>
    <row r="106" spans="4:14">
      <c r="D106" s="17" t="s">
        <v>245</v>
      </c>
      <c r="E106" s="17"/>
      <c r="F106" s="18">
        <v>50</v>
      </c>
      <c r="G106" s="18">
        <v>58101</v>
      </c>
      <c r="H106" s="19"/>
      <c r="I106" s="18">
        <v>58101</v>
      </c>
      <c r="J106" s="19"/>
      <c r="K106" s="48">
        <v>50470.5</v>
      </c>
      <c r="M106" s="44"/>
      <c r="N106" s="39"/>
    </row>
    <row r="107" spans="4:14">
      <c r="D107" s="21" t="s">
        <v>191</v>
      </c>
      <c r="E107" s="21" t="s">
        <v>68</v>
      </c>
      <c r="F107" s="22">
        <v>50</v>
      </c>
      <c r="G107" s="22">
        <v>58101</v>
      </c>
      <c r="I107" s="22">
        <v>58101</v>
      </c>
      <c r="K107" s="42">
        <v>49080.5</v>
      </c>
      <c r="M107" s="44"/>
      <c r="N107" s="39"/>
    </row>
    <row r="108" spans="4:14">
      <c r="D108" s="23" t="s">
        <v>192</v>
      </c>
      <c r="E108" s="23" t="s">
        <v>193</v>
      </c>
      <c r="F108" s="24">
        <v>50</v>
      </c>
      <c r="G108" s="24">
        <v>52050</v>
      </c>
      <c r="H108" s="25"/>
      <c r="I108" s="24">
        <v>52050</v>
      </c>
      <c r="J108" s="25"/>
      <c r="K108" s="42">
        <v>37770.85</v>
      </c>
      <c r="M108" s="44"/>
      <c r="N108" s="39"/>
    </row>
    <row r="109" spans="4:14">
      <c r="D109" s="26">
        <v>3111</v>
      </c>
      <c r="E109" s="27" t="s">
        <v>241</v>
      </c>
      <c r="F109" s="28"/>
      <c r="G109" s="28"/>
      <c r="I109" s="28"/>
      <c r="K109" s="43">
        <v>26082.07</v>
      </c>
      <c r="M109" s="44"/>
      <c r="N109" s="39"/>
    </row>
    <row r="110" spans="4:14">
      <c r="D110" s="26">
        <v>3113</v>
      </c>
      <c r="E110" s="27" t="s">
        <v>195</v>
      </c>
      <c r="F110" s="28"/>
      <c r="G110" s="28"/>
      <c r="I110" s="28"/>
      <c r="K110" s="43">
        <v>1854.32</v>
      </c>
      <c r="M110" s="44"/>
      <c r="N110" s="39"/>
    </row>
    <row r="111" spans="4:14">
      <c r="D111" s="26">
        <v>3121</v>
      </c>
      <c r="E111" s="27" t="s">
        <v>196</v>
      </c>
      <c r="F111" s="28"/>
      <c r="G111" s="28"/>
      <c r="I111" s="28"/>
      <c r="K111" s="43">
        <v>1359.99</v>
      </c>
      <c r="M111" s="44"/>
      <c r="N111" s="39"/>
    </row>
    <row r="112" spans="4:14">
      <c r="D112" s="26">
        <v>3132</v>
      </c>
      <c r="E112" s="27" t="s">
        <v>197</v>
      </c>
      <c r="F112" s="28"/>
      <c r="G112" s="28"/>
      <c r="I112" s="28"/>
      <c r="K112" s="43">
        <v>8474.47</v>
      </c>
      <c r="M112" s="44"/>
      <c r="N112" s="39"/>
    </row>
    <row r="113" spans="4:14">
      <c r="D113" s="23" t="s">
        <v>198</v>
      </c>
      <c r="E113" s="23" t="s">
        <v>199</v>
      </c>
      <c r="F113" s="24">
        <v>50</v>
      </c>
      <c r="G113" s="24">
        <v>6051</v>
      </c>
      <c r="H113" s="25"/>
      <c r="I113" s="24">
        <v>6051</v>
      </c>
      <c r="J113" s="25"/>
      <c r="K113" s="42">
        <v>10461.47</v>
      </c>
      <c r="M113" s="44"/>
      <c r="N113" s="39"/>
    </row>
    <row r="114" spans="4:14">
      <c r="D114" s="26">
        <v>3212</v>
      </c>
      <c r="E114" s="27" t="s">
        <v>200</v>
      </c>
      <c r="F114" s="28"/>
      <c r="G114" s="28"/>
      <c r="I114" s="28"/>
      <c r="K114" s="43">
        <v>3928.46</v>
      </c>
      <c r="M114" s="44"/>
      <c r="N114" s="39"/>
    </row>
    <row r="115" spans="4:14">
      <c r="D115" s="26">
        <v>3221</v>
      </c>
      <c r="E115" s="27" t="s">
        <v>217</v>
      </c>
      <c r="F115" s="28"/>
      <c r="G115" s="28"/>
      <c r="I115" s="28"/>
      <c r="M115" s="44"/>
      <c r="N115" s="39"/>
    </row>
    <row r="116" spans="4:14">
      <c r="D116" s="26">
        <v>3222</v>
      </c>
      <c r="E116" s="27" t="s">
        <v>218</v>
      </c>
      <c r="F116" s="28"/>
      <c r="G116" s="28"/>
      <c r="I116" s="28"/>
      <c r="M116" s="44"/>
      <c r="N116" s="39"/>
    </row>
    <row r="117" spans="4:14">
      <c r="D117" s="26">
        <v>3223</v>
      </c>
      <c r="E117" s="27" t="s">
        <v>219</v>
      </c>
      <c r="F117" s="28"/>
      <c r="G117" s="28"/>
      <c r="I117" s="28"/>
      <c r="K117" s="43">
        <v>4244.43</v>
      </c>
      <c r="M117" s="44"/>
      <c r="N117" s="39"/>
    </row>
    <row r="118" spans="4:14">
      <c r="D118" s="26">
        <v>3224</v>
      </c>
      <c r="E118" s="27" t="s">
        <v>220</v>
      </c>
      <c r="F118" s="28"/>
      <c r="G118" s="28"/>
      <c r="I118" s="28"/>
      <c r="M118" s="44"/>
      <c r="N118" s="39"/>
    </row>
    <row r="119" spans="4:14">
      <c r="D119" s="26">
        <v>3225</v>
      </c>
      <c r="E119" s="27" t="s">
        <v>221</v>
      </c>
      <c r="F119" s="28"/>
      <c r="G119" s="28"/>
      <c r="I119" s="28"/>
      <c r="M119" s="44"/>
      <c r="N119" s="39"/>
    </row>
    <row r="120" spans="4:14">
      <c r="D120" s="26">
        <v>3227</v>
      </c>
      <c r="E120" s="27" t="s">
        <v>222</v>
      </c>
      <c r="F120" s="28"/>
      <c r="G120" s="28"/>
      <c r="I120" s="28"/>
      <c r="M120" s="44"/>
      <c r="N120" s="39"/>
    </row>
    <row r="121" spans="4:14">
      <c r="D121" s="26">
        <v>3231</v>
      </c>
      <c r="E121" s="27" t="s">
        <v>223</v>
      </c>
      <c r="F121" s="28"/>
      <c r="G121" s="28"/>
      <c r="I121" s="28"/>
      <c r="K121">
        <v>87.6</v>
      </c>
      <c r="M121" s="44"/>
      <c r="N121" s="39"/>
    </row>
    <row r="122" spans="4:14">
      <c r="D122" s="26">
        <v>3232</v>
      </c>
      <c r="E122" s="27" t="s">
        <v>224</v>
      </c>
      <c r="F122" s="28"/>
      <c r="G122" s="28"/>
      <c r="I122" s="28"/>
      <c r="K122">
        <v>733.75</v>
      </c>
      <c r="M122" s="44"/>
      <c r="N122" s="39"/>
    </row>
    <row r="123" spans="4:14">
      <c r="D123" s="26">
        <v>3233</v>
      </c>
      <c r="E123" s="27" t="s">
        <v>225</v>
      </c>
      <c r="F123" s="28"/>
      <c r="G123" s="28"/>
      <c r="I123" s="28"/>
      <c r="K123" s="43">
        <v>1004.95</v>
      </c>
      <c r="M123" s="44"/>
      <c r="N123" s="39"/>
    </row>
    <row r="124" spans="4:14">
      <c r="D124" s="26">
        <v>3234</v>
      </c>
      <c r="E124" s="27" t="s">
        <v>226</v>
      </c>
      <c r="F124" s="28"/>
      <c r="G124" s="28"/>
      <c r="I124" s="28"/>
      <c r="M124" s="44"/>
      <c r="N124" s="39"/>
    </row>
    <row r="125" spans="4:14">
      <c r="D125" s="26">
        <v>3236</v>
      </c>
      <c r="E125" s="27" t="s">
        <v>228</v>
      </c>
      <c r="F125" s="28"/>
      <c r="G125" s="28"/>
      <c r="I125" s="28"/>
      <c r="K125">
        <v>406.03</v>
      </c>
      <c r="M125" s="44"/>
      <c r="N125" s="39"/>
    </row>
    <row r="126" spans="4:14">
      <c r="D126" s="26">
        <v>3237</v>
      </c>
      <c r="E126" s="27" t="s">
        <v>229</v>
      </c>
      <c r="F126" s="28"/>
      <c r="G126" s="28"/>
      <c r="I126" s="28"/>
      <c r="K126">
        <v>56.25</v>
      </c>
      <c r="M126" s="44"/>
      <c r="N126" s="39"/>
    </row>
    <row r="127" spans="4:14">
      <c r="D127" s="26">
        <v>3238</v>
      </c>
      <c r="E127" s="27" t="s">
        <v>230</v>
      </c>
      <c r="F127" s="28"/>
      <c r="G127" s="28"/>
      <c r="I127" s="28"/>
      <c r="M127" s="44"/>
      <c r="N127" s="39"/>
    </row>
    <row r="128" s="1" customFormat="1" spans="4:14">
      <c r="D128" s="33">
        <v>34</v>
      </c>
      <c r="E128" s="34" t="s">
        <v>237</v>
      </c>
      <c r="F128" s="28"/>
      <c r="G128" s="28"/>
      <c r="I128" s="28"/>
      <c r="K128" s="57">
        <v>848.18</v>
      </c>
      <c r="M128" s="44"/>
      <c r="N128" s="52"/>
    </row>
    <row r="129" s="1" customFormat="1" spans="4:14">
      <c r="D129" s="58">
        <v>3431</v>
      </c>
      <c r="E129" s="59" t="s">
        <v>247</v>
      </c>
      <c r="F129" s="28"/>
      <c r="G129" s="28"/>
      <c r="I129" s="28"/>
      <c r="K129" s="1">
        <v>848.18</v>
      </c>
      <c r="M129" s="44"/>
      <c r="N129" s="52"/>
    </row>
    <row r="130" s="1" customFormat="1" spans="4:14">
      <c r="D130" s="33">
        <v>4</v>
      </c>
      <c r="E130" s="34" t="s">
        <v>205</v>
      </c>
      <c r="F130" s="28"/>
      <c r="G130" s="28"/>
      <c r="I130" s="28"/>
      <c r="K130" s="50">
        <v>1390</v>
      </c>
      <c r="M130" s="44"/>
      <c r="N130" s="52"/>
    </row>
    <row r="131" s="1" customFormat="1" spans="4:14">
      <c r="D131" s="33">
        <v>4225</v>
      </c>
      <c r="E131" s="34" t="s">
        <v>248</v>
      </c>
      <c r="F131" s="28"/>
      <c r="G131" s="28"/>
      <c r="I131" s="28"/>
      <c r="K131" s="50">
        <v>1390</v>
      </c>
      <c r="M131" s="44"/>
      <c r="N131" s="52"/>
    </row>
    <row r="132" s="1" customFormat="1" spans="4:14">
      <c r="D132" s="34"/>
      <c r="E132" s="34"/>
      <c r="F132" s="28"/>
      <c r="G132" s="28"/>
      <c r="I132" s="28"/>
      <c r="M132" s="44"/>
      <c r="N132" s="52"/>
    </row>
    <row r="133" s="1" customFormat="1" spans="4:14">
      <c r="D133" s="13" t="s">
        <v>249</v>
      </c>
      <c r="E133" s="13"/>
      <c r="F133" s="60"/>
      <c r="G133" s="60"/>
      <c r="H133" s="15"/>
      <c r="I133" s="14">
        <v>56350</v>
      </c>
      <c r="J133" s="15"/>
      <c r="K133" s="53">
        <v>40317.59</v>
      </c>
      <c r="M133" s="44"/>
      <c r="N133" s="52"/>
    </row>
    <row r="134" s="1" customFormat="1" spans="4:14">
      <c r="D134" s="17" t="s">
        <v>213</v>
      </c>
      <c r="E134" s="17"/>
      <c r="F134" s="61"/>
      <c r="G134" s="61"/>
      <c r="H134" s="49"/>
      <c r="I134" s="18">
        <v>0</v>
      </c>
      <c r="J134" s="71"/>
      <c r="K134" s="64">
        <v>2200.65</v>
      </c>
      <c r="M134" s="44"/>
      <c r="N134" s="52"/>
    </row>
    <row r="135" s="1" customFormat="1" spans="4:14">
      <c r="D135" s="17" t="s">
        <v>214</v>
      </c>
      <c r="E135" s="17"/>
      <c r="F135" s="61">
        <v>0</v>
      </c>
      <c r="G135" s="61">
        <v>0</v>
      </c>
      <c r="H135" s="49"/>
      <c r="I135" s="18">
        <v>0</v>
      </c>
      <c r="J135" s="71"/>
      <c r="K135" s="61">
        <v>2200.65</v>
      </c>
      <c r="M135" s="44"/>
      <c r="N135" s="52"/>
    </row>
    <row r="136" spans="4:14">
      <c r="D136" s="21" t="s">
        <v>191</v>
      </c>
      <c r="E136" s="21" t="s">
        <v>68</v>
      </c>
      <c r="F136" s="62">
        <v>48.68</v>
      </c>
      <c r="G136" s="62">
        <v>56350</v>
      </c>
      <c r="K136" s="22">
        <v>2200.65</v>
      </c>
      <c r="M136" s="44"/>
      <c r="N136" s="39"/>
    </row>
    <row r="137" spans="4:14">
      <c r="D137" s="27" t="s">
        <v>198</v>
      </c>
      <c r="E137" s="27" t="s">
        <v>199</v>
      </c>
      <c r="F137" s="63">
        <v>0</v>
      </c>
      <c r="G137" s="63">
        <v>0</v>
      </c>
      <c r="K137" s="28">
        <v>2200.65</v>
      </c>
      <c r="M137" s="44"/>
      <c r="N137" s="39"/>
    </row>
    <row r="138" s="1" customFormat="1" spans="4:14">
      <c r="D138" s="29">
        <v>3222</v>
      </c>
      <c r="E138" s="30" t="s">
        <v>218</v>
      </c>
      <c r="F138" s="31"/>
      <c r="G138" s="31"/>
      <c r="H138" s="32"/>
      <c r="K138" s="31">
        <v>2200.65</v>
      </c>
      <c r="M138" s="44"/>
      <c r="N138" s="52"/>
    </row>
    <row r="139" s="1" customFormat="1" spans="4:14">
      <c r="D139" s="17" t="s">
        <v>239</v>
      </c>
      <c r="E139" s="17"/>
      <c r="F139" s="18">
        <v>0</v>
      </c>
      <c r="G139" s="18">
        <v>0</v>
      </c>
      <c r="H139" s="49"/>
      <c r="I139" s="18">
        <v>4000</v>
      </c>
      <c r="J139" s="49"/>
      <c r="K139" s="49">
        <v>0</v>
      </c>
      <c r="L139"/>
      <c r="M139" s="44"/>
      <c r="N139" s="39"/>
    </row>
    <row r="140" s="1" customFormat="1" spans="4:14">
      <c r="D140" s="17" t="s">
        <v>240</v>
      </c>
      <c r="E140" s="17"/>
      <c r="F140" s="64">
        <v>0</v>
      </c>
      <c r="G140" s="64">
        <v>0</v>
      </c>
      <c r="H140" s="49"/>
      <c r="I140" s="18">
        <v>4000</v>
      </c>
      <c r="J140" s="49"/>
      <c r="K140" s="49">
        <v>0</v>
      </c>
      <c r="L140"/>
      <c r="M140" s="44"/>
      <c r="N140" s="39"/>
    </row>
    <row r="141" spans="4:14">
      <c r="D141" s="21" t="s">
        <v>191</v>
      </c>
      <c r="E141" s="21" t="s">
        <v>68</v>
      </c>
      <c r="F141" s="28">
        <v>0</v>
      </c>
      <c r="G141" s="28">
        <v>0</v>
      </c>
      <c r="I141" s="22">
        <v>4000</v>
      </c>
      <c r="K141">
        <v>0</v>
      </c>
      <c r="M141" s="44"/>
      <c r="N141" s="39"/>
    </row>
    <row r="142" spans="4:14">
      <c r="D142" s="27" t="s">
        <v>192</v>
      </c>
      <c r="E142" s="27" t="s">
        <v>193</v>
      </c>
      <c r="F142" s="63">
        <v>48.68</v>
      </c>
      <c r="G142" s="63">
        <v>56350</v>
      </c>
      <c r="I142" s="28">
        <v>4000</v>
      </c>
      <c r="K142">
        <v>0</v>
      </c>
      <c r="M142" s="44"/>
      <c r="N142" s="39"/>
    </row>
    <row r="143" spans="4:14">
      <c r="D143" s="17" t="s">
        <v>245</v>
      </c>
      <c r="E143" s="17"/>
      <c r="F143" s="18">
        <v>33.33</v>
      </c>
      <c r="G143" s="18">
        <v>4000</v>
      </c>
      <c r="H143" s="51"/>
      <c r="I143" s="18">
        <v>52350</v>
      </c>
      <c r="J143" s="51"/>
      <c r="K143" s="41">
        <v>38116.94</v>
      </c>
      <c r="L143" s="1"/>
      <c r="M143" s="44"/>
      <c r="N143" s="52"/>
    </row>
    <row r="144" spans="4:14">
      <c r="D144" s="65" t="s">
        <v>191</v>
      </c>
      <c r="E144" s="65" t="s">
        <v>68</v>
      </c>
      <c r="F144" s="66">
        <v>33.33</v>
      </c>
      <c r="G144" s="66">
        <v>4000</v>
      </c>
      <c r="H144" s="51"/>
      <c r="I144" s="66">
        <v>52350</v>
      </c>
      <c r="J144" s="51"/>
      <c r="K144" s="41">
        <v>38116.94</v>
      </c>
      <c r="L144" s="1"/>
      <c r="M144" s="44"/>
      <c r="N144" s="52"/>
    </row>
    <row r="145" s="1" customFormat="1" spans="4:14">
      <c r="D145" s="23" t="s">
        <v>192</v>
      </c>
      <c r="E145" s="23" t="s">
        <v>193</v>
      </c>
      <c r="F145" s="24">
        <v>33.33</v>
      </c>
      <c r="G145" s="24">
        <v>4000</v>
      </c>
      <c r="H145" s="25"/>
      <c r="I145" s="24">
        <v>46500</v>
      </c>
      <c r="J145" s="25"/>
      <c r="K145" s="42">
        <v>34880.83</v>
      </c>
      <c r="M145" s="44"/>
      <c r="N145" s="52"/>
    </row>
    <row r="146" s="1" customFormat="1" spans="4:14">
      <c r="D146" s="26">
        <v>3111</v>
      </c>
      <c r="E146" s="27" t="s">
        <v>241</v>
      </c>
      <c r="F146" s="67"/>
      <c r="G146" s="67"/>
      <c r="H146"/>
      <c r="I146" s="28"/>
      <c r="J146"/>
      <c r="K146" s="43">
        <v>26881.74</v>
      </c>
      <c r="M146" s="44"/>
      <c r="N146" s="52"/>
    </row>
    <row r="147" s="1" customFormat="1" spans="4:14">
      <c r="D147" s="26">
        <v>3113</v>
      </c>
      <c r="E147" s="27" t="s">
        <v>195</v>
      </c>
      <c r="F147" s="67"/>
      <c r="G147" s="67"/>
      <c r="H147"/>
      <c r="I147" s="28"/>
      <c r="J147"/>
      <c r="K147" s="43">
        <v>1113.7</v>
      </c>
      <c r="M147" s="44"/>
      <c r="N147" s="52"/>
    </row>
    <row r="148" s="1" customFormat="1" spans="4:14">
      <c r="D148" s="26">
        <v>3121</v>
      </c>
      <c r="E148" s="27" t="s">
        <v>196</v>
      </c>
      <c r="F148" s="67"/>
      <c r="G148" s="67"/>
      <c r="H148"/>
      <c r="I148" s="28"/>
      <c r="J148"/>
      <c r="K148" s="43">
        <v>2266.17</v>
      </c>
      <c r="M148" s="44"/>
      <c r="N148" s="52"/>
    </row>
    <row r="149" s="1" customFormat="1" spans="4:14">
      <c r="D149" s="26">
        <v>3132</v>
      </c>
      <c r="E149" s="27" t="s">
        <v>197</v>
      </c>
      <c r="F149" s="67"/>
      <c r="G149" s="67"/>
      <c r="H149"/>
      <c r="I149" s="28"/>
      <c r="J149"/>
      <c r="K149" s="43">
        <v>4619.22</v>
      </c>
      <c r="M149" s="44"/>
      <c r="N149" s="52"/>
    </row>
    <row r="150" s="1" customFormat="1" spans="4:14">
      <c r="D150" s="68">
        <v>32</v>
      </c>
      <c r="E150" s="23" t="s">
        <v>199</v>
      </c>
      <c r="F150" s="67">
        <v>50</v>
      </c>
      <c r="G150" s="67">
        <v>52350</v>
      </c>
      <c r="H150" s="25"/>
      <c r="I150" s="24">
        <v>5850</v>
      </c>
      <c r="J150" s="25"/>
      <c r="K150" s="42">
        <v>2387.94</v>
      </c>
      <c r="M150" s="44"/>
      <c r="N150" s="52"/>
    </row>
    <row r="151" s="1" customFormat="1" spans="4:14">
      <c r="D151" s="26">
        <v>3221</v>
      </c>
      <c r="E151" s="27" t="s">
        <v>217</v>
      </c>
      <c r="F151" s="22"/>
      <c r="G151" s="22"/>
      <c r="H151"/>
      <c r="I151" s="28"/>
      <c r="J151"/>
      <c r="K151">
        <v>432.94</v>
      </c>
      <c r="M151" s="44"/>
      <c r="N151" s="52"/>
    </row>
    <row r="152" s="1" customFormat="1" spans="4:14">
      <c r="D152" s="26">
        <v>3222</v>
      </c>
      <c r="E152" s="27" t="s">
        <v>218</v>
      </c>
      <c r="F152" s="22"/>
      <c r="G152" s="22"/>
      <c r="H152"/>
      <c r="I152" s="28"/>
      <c r="J152"/>
      <c r="K152"/>
      <c r="M152" s="44"/>
      <c r="N152" s="52"/>
    </row>
    <row r="153" s="1" customFormat="1" spans="4:14">
      <c r="D153" s="26">
        <v>3223</v>
      </c>
      <c r="E153" s="27" t="s">
        <v>219</v>
      </c>
      <c r="F153" s="22"/>
      <c r="G153" s="22"/>
      <c r="H153"/>
      <c r="I153" s="28"/>
      <c r="J153"/>
      <c r="K153">
        <v>134.3</v>
      </c>
      <c r="M153" s="44"/>
      <c r="N153" s="52"/>
    </row>
    <row r="154" s="1" customFormat="1" spans="4:14">
      <c r="D154" s="26">
        <v>3224</v>
      </c>
      <c r="E154" s="27" t="s">
        <v>220</v>
      </c>
      <c r="F154" s="22"/>
      <c r="G154" s="22"/>
      <c r="H154"/>
      <c r="I154" s="28"/>
      <c r="J154"/>
      <c r="K154">
        <v>74.39</v>
      </c>
      <c r="M154" s="44"/>
      <c r="N154" s="52"/>
    </row>
    <row r="155" s="1" customFormat="1" spans="4:14">
      <c r="D155" s="26">
        <v>3225</v>
      </c>
      <c r="E155" s="27" t="s">
        <v>221</v>
      </c>
      <c r="F155" s="22"/>
      <c r="G155" s="22"/>
      <c r="H155"/>
      <c r="I155" s="28"/>
      <c r="J155"/>
      <c r="K155"/>
      <c r="M155" s="44"/>
      <c r="N155" s="52"/>
    </row>
    <row r="156" s="1" customFormat="1" spans="4:14">
      <c r="D156" s="26">
        <v>3227</v>
      </c>
      <c r="E156" s="27" t="s">
        <v>222</v>
      </c>
      <c r="F156" s="22"/>
      <c r="G156" s="22"/>
      <c r="H156"/>
      <c r="I156" s="28"/>
      <c r="J156"/>
      <c r="K156">
        <v>176.36</v>
      </c>
      <c r="M156" s="44"/>
      <c r="N156" s="52"/>
    </row>
    <row r="157" s="1" customFormat="1" spans="4:14">
      <c r="D157" s="26">
        <v>3231</v>
      </c>
      <c r="E157" s="27" t="s">
        <v>223</v>
      </c>
      <c r="F157" s="22"/>
      <c r="G157" s="22"/>
      <c r="H157"/>
      <c r="I157" s="28"/>
      <c r="J157"/>
      <c r="K157">
        <v>80.73</v>
      </c>
      <c r="M157" s="44"/>
      <c r="N157" s="52"/>
    </row>
    <row r="158" s="1" customFormat="1" spans="4:14">
      <c r="D158" s="26">
        <v>3232</v>
      </c>
      <c r="E158" s="27" t="s">
        <v>224</v>
      </c>
      <c r="F158" s="22"/>
      <c r="G158" s="22"/>
      <c r="H158"/>
      <c r="I158" s="28"/>
      <c r="J158"/>
      <c r="K158">
        <v>625</v>
      </c>
      <c r="M158" s="44"/>
      <c r="N158" s="52"/>
    </row>
    <row r="159" s="1" customFormat="1" spans="4:14">
      <c r="D159" s="26">
        <v>3234</v>
      </c>
      <c r="E159" s="27" t="s">
        <v>226</v>
      </c>
      <c r="F159" s="22">
        <v>50</v>
      </c>
      <c r="G159" s="22">
        <v>52350</v>
      </c>
      <c r="H159"/>
      <c r="I159" s="28">
        <v>0</v>
      </c>
      <c r="J159"/>
      <c r="K159">
        <v>328.72</v>
      </c>
      <c r="M159" s="44"/>
      <c r="N159" s="52"/>
    </row>
    <row r="160" s="1" customFormat="1" spans="4:14">
      <c r="D160" s="26">
        <v>3236</v>
      </c>
      <c r="E160" s="27" t="s">
        <v>228</v>
      </c>
      <c r="F160" s="28">
        <v>50</v>
      </c>
      <c r="G160" s="28">
        <v>5850</v>
      </c>
      <c r="H160"/>
      <c r="I160"/>
      <c r="J160"/>
      <c r="K160">
        <v>454.25</v>
      </c>
      <c r="M160" s="44"/>
      <c r="N160" s="52"/>
    </row>
    <row r="161" s="1" customFormat="1" spans="4:14">
      <c r="D161" s="26">
        <v>3237</v>
      </c>
      <c r="E161" s="27" t="s">
        <v>229</v>
      </c>
      <c r="F161" s="28">
        <v>0</v>
      </c>
      <c r="G161" s="28">
        <v>0</v>
      </c>
      <c r="H161"/>
      <c r="I161"/>
      <c r="J161"/>
      <c r="K161">
        <v>81.25</v>
      </c>
      <c r="M161" s="44"/>
      <c r="N161" s="52"/>
    </row>
    <row r="162" spans="4:14">
      <c r="D162" s="69">
        <v>34</v>
      </c>
      <c r="E162" s="25" t="s">
        <v>237</v>
      </c>
      <c r="F162" s="25"/>
      <c r="G162" s="25"/>
      <c r="H162" s="25"/>
      <c r="I162" s="25"/>
      <c r="J162" s="25"/>
      <c r="K162" s="25">
        <v>848.17</v>
      </c>
      <c r="M162" s="44"/>
      <c r="N162" s="52"/>
    </row>
    <row r="163" spans="4:14">
      <c r="D163" s="70">
        <v>3431</v>
      </c>
      <c r="E163" t="s">
        <v>247</v>
      </c>
      <c r="K163">
        <v>848.17</v>
      </c>
      <c r="M163" s="44"/>
      <c r="N163" s="52"/>
    </row>
  </sheetData>
  <mergeCells count="15">
    <mergeCell ref="B2:E2"/>
    <mergeCell ref="B4:E4"/>
    <mergeCell ref="I5:J5"/>
    <mergeCell ref="K5:L5"/>
    <mergeCell ref="M5:N5"/>
    <mergeCell ref="I6:J6"/>
    <mergeCell ref="K6:L6"/>
    <mergeCell ref="M6:N6"/>
    <mergeCell ref="M7:N7"/>
    <mergeCell ref="M8:N8"/>
    <mergeCell ref="M9:N9"/>
    <mergeCell ref="M10:N10"/>
    <mergeCell ref="M11:N11"/>
    <mergeCell ref="M12:N12"/>
    <mergeCell ref="M13:N13"/>
  </mergeCells>
  <pageMargins left="0.7" right="0.7" top="0.75" bottom="0.75" header="0.3" footer="0.3"/>
  <pageSetup paperSize="9" scale="8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SAŽETAK</vt:lpstr>
      <vt:lpstr> Račun prihoda i rashoda</vt:lpstr>
      <vt:lpstr>Rashodi i prihodi prema izvoru</vt:lpstr>
      <vt:lpstr>Rashodi prema funkcijskoj k </vt:lpstr>
      <vt:lpstr>Račun financiranja </vt:lpstr>
      <vt:lpstr>Račun financiranja prema izvoru</vt:lpstr>
      <vt:lpstr>Programska klasifikacija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Racunovodstvo</cp:lastModifiedBy>
  <dcterms:created xsi:type="dcterms:W3CDTF">2022-08-12T12:51:00Z</dcterms:created>
  <cp:lastPrinted>2024-07-11T09:28:00Z</cp:lastPrinted>
  <dcterms:modified xsi:type="dcterms:W3CDTF">2024-07-29T19:17:34Z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Tablica ogledni format izvještaja o izvršenju PK JLP(R)S.xlsx</vt:lpwstr>
  </property>
  <property fmtid="{D5CDD505-2E9C-101B-9397-08002B2CF9AE}" pid="3" name="ICV">
    <vt:lpwstr>2C81F2575E0D4B4680656278C1697A45_12</vt:lpwstr>
  </property>
  <property fmtid="{D5CDD505-2E9C-101B-9397-08002B2CF9AE}" pid="4" name="KSOProductBuildVer">
    <vt:lpwstr>1033-12.2.0.17153</vt:lpwstr>
  </property>
</Properties>
</file>